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2"/>
  </bookViews>
  <sheets>
    <sheet name="Ведомственная 2017 ПР 2" sheetId="1" r:id="rId1"/>
    <sheet name="МП 2015 Пр 3" sheetId="2" state="hidden" r:id="rId2"/>
    <sheet name="ДОХОДЫ 2016 ПР 1" sheetId="3" r:id="rId3"/>
    <sheet name="Источники Пр 4" sheetId="4" state="hidden" r:id="rId4"/>
    <sheet name="Источники Пр 5" sheetId="5" state="hidden" r:id="rId5"/>
  </sheets>
  <definedNames/>
  <calcPr fullCalcOnLoad="1"/>
</workbook>
</file>

<file path=xl/sharedStrings.xml><?xml version="1.0" encoding="utf-8"?>
<sst xmlns="http://schemas.openxmlformats.org/spreadsheetml/2006/main" count="1834" uniqueCount="394">
  <si>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</si>
  <si>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</si>
  <si>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</si>
  <si>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</si>
  <si>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</si>
  <si>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</si>
  <si>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</si>
  <si>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</si>
  <si>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</si>
  <si>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</si>
  <si>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</si>
  <si>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</si>
  <si>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</si>
  <si>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</si>
  <si>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</si>
  <si>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</si>
  <si>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</si>
  <si>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</si>
  <si>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</si>
  <si>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</si>
  <si>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</si>
  <si>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</si>
  <si>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</si>
  <si>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</si>
  <si>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</si>
  <si>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</si>
  <si>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</si>
  <si>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</si>
  <si>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</si>
  <si>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</si>
  <si>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</si>
  <si>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</si>
  <si>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</si>
  <si>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</si>
  <si>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</si>
  <si>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</si>
  <si>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</si>
  <si>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</si>
  <si>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</si>
  <si>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</si>
  <si>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</si>
  <si>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</si>
  <si>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</si>
  <si>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</si>
  <si>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</si>
  <si>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</si>
  <si>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</si>
  <si>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</si>
  <si>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</si>
  <si>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</si>
  <si>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</si>
  <si>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</si>
  <si>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</si>
  <si>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</si>
  <si>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</si>
  <si>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</si>
  <si>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</si>
  <si>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</si>
  <si>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</si>
  <si>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</si>
  <si>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</si>
  <si>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</si>
  <si>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</si>
  <si>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</si>
  <si>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</si>
  <si>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</si>
  <si>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</si>
  <si>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</si>
  <si>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</si>
  <si>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</si>
  <si>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</si>
  <si>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</si>
  <si>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</si>
  <si>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</si>
  <si>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</si>
  <si>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</si>
  <si>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</si>
  <si>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</si>
  <si>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</si>
  <si>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</si>
  <si>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</si>
  <si>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</si>
  <si>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</si>
  <si>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</si>
  <si>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</si>
  <si>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</si>
  <si>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</si>
  <si>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</si>
  <si>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03 0 1054</t>
  </si>
  <si>
    <t>03 0 1421</t>
  </si>
  <si>
    <t>030</t>
  </si>
  <si>
    <t>Дворцы и дома культуры</t>
  </si>
  <si>
    <t>1058</t>
  </si>
  <si>
    <t xml:space="preserve">                                      Приложение 1</t>
  </si>
  <si>
    <t>Код бюджетной классификации Российской Федерации</t>
  </si>
  <si>
    <t xml:space="preserve"> 1 00 00000 00 0000 000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</si>
  <si>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</si>
  <si>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</si>
  <si>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</si>
  <si>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</si>
  <si>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</si>
  <si>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осуществляется в соответствии со ст.227.227.1 и 228 НК РФ</t>
  </si>
  <si>
    <t>1 01 02030 01 0000 110</t>
  </si>
  <si>
    <t>Налог на доходы физических лиц с доходов, полученными физическими лицами в соответствии со ст. 228 НК РФ</t>
  </si>
  <si>
    <t>1 05 030 0 0  0000 110</t>
  </si>
  <si>
    <t xml:space="preserve">Единый сельскохозяйственный налог </t>
  </si>
  <si>
    <t>1 05 03010 01 0000 110</t>
  </si>
  <si>
    <t>Единый сельскохозяйственный налог(сумма платежа, перерасчеты, недоимка и задолженность по соответствующему платежу, в том числе по отмененному за налоговые периоды, истекшие до 1 января 2011 года)</t>
  </si>
  <si>
    <t xml:space="preserve"> 1 06 00000 00 0000 000</t>
  </si>
  <si>
    <t xml:space="preserve">НАЛОГИ  НА ИМУЩЕСТВО </t>
  </si>
  <si>
    <t xml:space="preserve"> 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</si>
  <si>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</si>
  <si>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</si>
  <si>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</si>
  <si>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</si>
  <si>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</si>
  <si>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</si>
  <si>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</si>
  <si>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 за исключением действий , совершаемых консульскими учреждениями РФ)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</si>
  <si>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</si>
  <si>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</si>
  <si>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 1 08 04020 01 4000 110</t>
  </si>
  <si>
    <t xml:space="preserve"> 1 10 00000 00 0000 000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</si>
  <si>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</si>
  <si>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</si>
  <si>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</si>
  <si>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</si>
  <si>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1 14 00000 00  0000 000</t>
  </si>
  <si>
    <t>ДОХОДЫ   ОТ   ПРОДАЖИ   МАТЕРИАЛЬНЫХ   И  НЕМАТЕРИАЛЬНЫХ АКТИВОВ</t>
  </si>
  <si>
    <t xml:space="preserve"> 1 14 06000 00  0000 000</t>
  </si>
  <si>
    <t>Доходы от  продажи  земельных  участков,  находящихся    в    государственной   и  муниципальной     собственности  (за исключением земельных участков бюджетных  и автономных учреждений)</t>
  </si>
  <si>
    <t xml:space="preserve"> 1 14 06010 00  0000 000</t>
  </si>
  <si>
    <t>Доходы от  продажи  земельных  участков, государственная собственность на которые   не разграничена</t>
  </si>
  <si>
    <t>Доходы от  продажи  земельных  участков, государственная собственность на которые  не разграничена и которые расположены  в 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</si>
  <si>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</si>
  <si>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</si>
  <si>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</si>
  <si>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</si>
  <si>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</si>
  <si>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</si>
  <si>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 на поддержку мер по обеспечению сбалансированности бюджетов</t>
  </si>
  <si>
    <t>2 02 02000 00 0000 151</t>
  </si>
  <si>
    <t>Субсидии бюджетам РФ</t>
  </si>
  <si>
    <t>2 02 02216 10 0000 151</t>
  </si>
  <si>
    <t>Субсидии бюджетам поселений на осуществление дорожной деятельности в отношении автомобильных дорог орбщего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</si>
  <si>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2 02 03000 00 0000 151</t>
  </si>
  <si>
    <t>Субвенции бюджетам  РФ</t>
  </si>
  <si>
    <t>Субвенции бюджетам  на осуществление полномочий по первичному воинскому учету  на территориях ,где отсутствуют военные комиссариаты</t>
  </si>
  <si>
    <t>Субвенции бюджетам поселений на осуществление полномочий по первичному воинскому учету  на территориях ,где отсутствуют военные комиссариаты</t>
  </si>
  <si>
    <t>2 02 03024  00 0000 151</t>
  </si>
  <si>
    <t>Субвенции местным бюджетам  на выполнение передаваемых полномочий субъектов РФ</t>
  </si>
  <si>
    <t>2 02 03024  10 0000 151</t>
  </si>
  <si>
    <t>Субвенции бюджетам поселений на оплату жилья и коммунальных услуг отдельным категориям граждан, работающим в сельской местности</t>
  </si>
  <si>
    <t>ВСЕГО ДОХОДОВ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</si>
  <si>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</si>
  <si>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</si>
  <si>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</si>
  <si>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</si>
  <si>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</si>
  <si>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</si>
  <si>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</si>
  <si>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</si>
  <si>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</si>
  <si>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</si>
  <si>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</si>
  <si>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</si>
  <si>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</si>
  <si>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</si>
  <si>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</si>
  <si>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</si>
  <si>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</si>
  <si>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</si>
  <si>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</si>
  <si>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</si>
  <si>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</si>
  <si>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</si>
  <si>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</si>
  <si>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</si>
  <si>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</si>
  <si>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</si>
  <si>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</si>
  <si>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</si>
  <si>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</si>
  <si>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</si>
  <si>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</si>
  <si>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</si>
  <si>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</si>
  <si>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</si>
  <si>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</si>
  <si>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</si>
  <si>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</si>
  <si>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</si>
  <si>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</si>
  <si>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</si>
  <si>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</si>
  <si>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</si>
  <si>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</si>
  <si>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</si>
  <si>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</si>
  <si>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</si>
  <si>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</si>
  <si>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</si>
  <si>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</si>
  <si>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</si>
  <si>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</si>
  <si>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</si>
  <si>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</si>
  <si>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</si>
  <si>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</si>
  <si>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</si>
  <si>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</si>
  <si>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</si>
  <si>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</si>
  <si>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</si>
  <si>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Приложение 3</t>
  </si>
  <si>
    <t>030 01 05 02 01 00 0000 510</t>
  </si>
  <si>
    <t>030 01 05 02 01 00 0000 610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</si>
  <si>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</si>
  <si>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</si>
  <si>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</si>
  <si>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</si>
  <si>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</si>
  <si>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</si>
  <si>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</si>
  <si>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</si>
  <si>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</si>
  <si>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</si>
  <si>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Аналитическое распределение расходов бюджета поселения по муниципальным программам Гетуновского сельского поселения на 2015 год</t>
  </si>
  <si>
    <t>реш 26от 31.03.2014г</t>
  </si>
  <si>
    <t xml:space="preserve"> 1 06 06043 10 0000 110</t>
  </si>
  <si>
    <t>Земельный налог с физических лиц,  обладающих земельными участками ,расположенным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</si>
  <si>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</si>
  <si>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</si>
  <si>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1 06 06033 10 0000 110</t>
  </si>
  <si>
    <t xml:space="preserve">Земельный налог  с организаций </t>
  </si>
  <si>
    <t xml:space="preserve"> 1 06 06030 00 0000 110</t>
  </si>
  <si>
    <t xml:space="preserve">Земельный налог </t>
  </si>
  <si>
    <t xml:space="preserve">Налог на имущество физических лиц  взимаемый по ставкам, применяемым к объектам нологообложения , расположенным в границах сельских поселений 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</si>
  <si>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</si>
  <si>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</si>
  <si>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</si>
  <si>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</si>
  <si>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01.06.2015</t>
  </si>
  <si>
    <t>Утв на 01.07.2015</t>
  </si>
  <si>
    <t>Утв на 01.08.2015</t>
  </si>
  <si>
    <t>Утв на 01.09.2015</t>
  </si>
  <si>
    <t>Утв на 01.10.2015</t>
  </si>
  <si>
    <t>Утв на 01.12.2015</t>
  </si>
  <si>
    <t>( рублей)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</si>
  <si>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</si>
  <si>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</si>
  <si>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</si>
  <si>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</si>
  <si>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май</t>
  </si>
  <si>
    <t>отклонение июнь</t>
  </si>
  <si>
    <t>отклонение июль</t>
  </si>
  <si>
    <t>отклонение август</t>
  </si>
  <si>
    <t>отклонение сентябрь</t>
  </si>
  <si>
    <t>отклонение октябрь</t>
  </si>
  <si>
    <t>отклонение ноябрь</t>
  </si>
  <si>
    <t>отклонение декабрь</t>
  </si>
  <si>
    <t>отклонение за год</t>
  </si>
  <si>
    <t>1 09 04053 10 2100 110</t>
  </si>
  <si>
    <t>Земельный налог (по обязательствам , возникшим до 01 января 2006 года) мобилизуемых на территориях сельских поселений (пени по соответствующему платежу)</t>
  </si>
  <si>
    <t>уточнено</t>
  </si>
  <si>
    <t>Утверждено на 2015 год</t>
  </si>
  <si>
    <t>Кассовое исполнение за 2015 год</t>
  </si>
  <si>
    <t>НАЛОГОВЫЕ И НЕНАЛОГОВЫЕ   ДОХОДЫ</t>
  </si>
  <si>
    <t>1 09 04050 00 0000 110</t>
  </si>
  <si>
    <t>1 09 04000 00 0000 110</t>
  </si>
  <si>
    <t>1 09 00000 00 0000 110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</si>
  <si>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</si>
  <si>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</si>
  <si>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 , возникшим до 01 января 2006 года)</t>
  </si>
  <si>
    <t>Кассовое исполнение за 2015год</t>
  </si>
  <si>
    <t>Процент исполнения к утвержденному плану</t>
  </si>
  <si>
    <t>Прочая закупка товаров, работ и услуг для обеспечения государственных (муниципальных нужд)</t>
  </si>
  <si>
    <t>Фонд оплаты труда государственных(муниципальных) органов и взносы по обязательному социальному страхованию</t>
  </si>
  <si>
    <t>122</t>
  </si>
  <si>
    <t>Прочие выплаты персоналу государственных(муниципальных)органов за исключением фонда оплаты труда</t>
  </si>
  <si>
    <t>1</t>
  </si>
  <si>
    <t>5</t>
  </si>
  <si>
    <t>Реализация полномочий Гетуновского сельского поселения (2015-2017 годы)</t>
  </si>
  <si>
    <t>Прочие мероприятия  из резервного фонда Погарского района</t>
  </si>
  <si>
    <t>Прочая закупка товаров, работ и услуг для обеспечения государствыенных  (муниципальных) нужд</t>
  </si>
  <si>
    <t xml:space="preserve">Иные бюджетные ассигнования </t>
  </si>
  <si>
    <t>Развитие культуры в Гетуновском сельском поселении (2015-2017 годы)</t>
  </si>
  <si>
    <t>к решению Гетуновского сельского Совета народных депутатов №68 от 29.06.2016г. "Об исполнении бюджета гетуновского сельского поселения за 2015 год"</t>
  </si>
  <si>
    <t xml:space="preserve">                                                                                                         Приложение 4</t>
  </si>
  <si>
    <t xml:space="preserve">КБК </t>
  </si>
  <si>
    <t>НАИМЕНОВАНИЕ</t>
  </si>
  <si>
    <t>000 01 00 00 00 00 0000 000</t>
  </si>
  <si>
    <t>Источники внутреннего финансирования дефицита</t>
  </si>
  <si>
    <t>000 01 05 00 00 00 0000 000</t>
  </si>
  <si>
    <t>Изменение остатков  средств  на счетах  по учету средств бюджета</t>
  </si>
  <si>
    <t>000 01 05 00 00 00 0000 500</t>
  </si>
  <si>
    <t>Увеличение  остатков  средств  бюджета</t>
  </si>
  <si>
    <t>000 01 05 02 00 00 0000 500</t>
  </si>
  <si>
    <t>Увеличение прочих  остатков  средств  бюджета</t>
  </si>
  <si>
    <t>000 01 05 02 01 00 0000 510</t>
  </si>
  <si>
    <t>Увеличение прочих  остатков денежных средств бюджетов</t>
  </si>
  <si>
    <t>000 01 05 02 01 05 0000 510</t>
  </si>
  <si>
    <t>000 01 05 00 00 00 0000 600</t>
  </si>
  <si>
    <t>Уменьшение  остатков  средств  бюджета</t>
  </si>
  <si>
    <t>000 01 05 02 00 00 0000 600</t>
  </si>
  <si>
    <t>Уменьшение прочих  остатков  средств  бюджета</t>
  </si>
  <si>
    <t>000 01 05 02 01 00 0000 610</t>
  </si>
  <si>
    <t>Уменьшение прочих  остатков денежных средств бюджетов</t>
  </si>
  <si>
    <t>000 01 05 02 01 05 0000 610</t>
  </si>
  <si>
    <t>Итого источников внутреннего финансирования  дефицита</t>
  </si>
  <si>
    <t xml:space="preserve">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</si>
  <si>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Совета народных депутатов № 68 от 29.06.2016 г.</t>
  </si>
  <si>
    <t xml:space="preserve">                                                                                                        "Об исполнении  бюджета</t>
  </si>
  <si>
    <t xml:space="preserve">                                                                                                        Гетуновского сельского  поселения за 2015 год"</t>
  </si>
  <si>
    <t xml:space="preserve">                                                                                                         к решению Гетуновского сельского</t>
  </si>
  <si>
    <t>ИСТОЧНИКИ ВНУТРЕННЕГО ФИНАНСИРОВАНИЯ ДЕФИЦИТА  БЮДЖЕТА  ПОСЕЛЕНИЯ  ПО КОДАМ КЛАССИФИКАЦИИ ИСТОЧНИКОВ ФИНАНСИРОВАНИЯ ДЕФИЦИТА БЮДЖЕТА ЗА 2015 ГОД</t>
  </si>
  <si>
    <t>030 01 00 00 00 00 0000 000</t>
  </si>
  <si>
    <t>030 01 05 00 00 00 0000 000</t>
  </si>
  <si>
    <t>030 01 05 00 00 00 0000 500</t>
  </si>
  <si>
    <t>030 01 05 02 00 00 0000 500</t>
  </si>
  <si>
    <t>030 01 05 02 01 05 0000 510</t>
  </si>
  <si>
    <t>030 01 05 00 00 00 0000 600</t>
  </si>
  <si>
    <t>030 01 05 02 00 00 0000 600</t>
  </si>
  <si>
    <t>030 01 05 02 01 05 0000 610</t>
  </si>
  <si>
    <t>ИСТОЧНИКИ ВНУТРЕННЕГО ФИНАНСИРОВАНИЯ ДЕФИЦИТА  БЮДЖЕТА ПОСЕЛЕНИЯ ЗА 2015 ГОД</t>
  </si>
  <si>
    <t xml:space="preserve"> 1 14 06035 10  0000 000</t>
  </si>
  <si>
    <t xml:space="preserve"> 1 11 05035 10 0000 120</t>
  </si>
  <si>
    <t xml:space="preserve">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</si>
  <si>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 бюджетных и автономных учреждений)</t>
  </si>
  <si>
    <t>Утверждено на 01.11.16г</t>
  </si>
  <si>
    <t>Утверждено на 01.10.16г</t>
  </si>
  <si>
    <t>Утверждено на 01.09.16г</t>
  </si>
  <si>
    <t>Утверждено на 01.05.16г</t>
  </si>
  <si>
    <t>Утверждено на 01.06.16г</t>
  </si>
  <si>
    <t>Утверждено на 01.07.16г</t>
  </si>
  <si>
    <t>Утверждено на 01.08.16г</t>
  </si>
  <si>
    <t>Утверждено на 01.12.16г</t>
  </si>
  <si>
    <t>02 000 16510</t>
  </si>
  <si>
    <t>0000000000</t>
  </si>
  <si>
    <t>02 000 10010</t>
  </si>
  <si>
    <t>129</t>
  </si>
  <si>
    <t>02 000 10100</t>
  </si>
  <si>
    <t>07 000 10120</t>
  </si>
  <si>
    <t>07 000 13300</t>
  </si>
  <si>
    <t>13</t>
  </si>
  <si>
    <t>Информационное обеспечение деятельности органов муниципальной власти</t>
  </si>
  <si>
    <t>Другие общественные вопросы</t>
  </si>
  <si>
    <t>02 000 51180</t>
  </si>
  <si>
    <t>02 000 70010</t>
  </si>
  <si>
    <t>02 000 70020</t>
  </si>
  <si>
    <t>02 000 70030</t>
  </si>
  <si>
    <t>02 000 70050</t>
  </si>
  <si>
    <t>03 000 10580</t>
  </si>
  <si>
    <t>Утв на 01.05.2016</t>
  </si>
  <si>
    <t>Утв на 01.06.2016</t>
  </si>
  <si>
    <t>Утв на 01.07.2016</t>
  </si>
  <si>
    <t>Утв на 01.08.2016</t>
  </si>
  <si>
    <t>Утв на 01.09.2016</t>
  </si>
  <si>
    <t>Утв на 01.10.2016</t>
  </si>
  <si>
    <t>Утв на 01.11.2016</t>
  </si>
  <si>
    <t>Утв на 01.12.2016</t>
  </si>
  <si>
    <t>Сумма на 2016год</t>
  </si>
  <si>
    <t>Расходы бюджета Гетуновского сельского поселения за 2017 год по ведомственной структуре расходов бюджета</t>
  </si>
  <si>
    <t>02 000 70031</t>
  </si>
  <si>
    <t>Организация и содержание мест захоронения (кладбищ) областные</t>
  </si>
  <si>
    <t>Утв на 01.03.2017</t>
  </si>
  <si>
    <t>Утв на 01.04.2017</t>
  </si>
  <si>
    <t>реш 83 от 27,02,2017</t>
  </si>
  <si>
    <t>Доходы бюджета  Гетуновского сельского поселения за 2017 год по кодам классификации доходов бюджета</t>
  </si>
  <si>
    <t xml:space="preserve">Утверждено на 2017 год </t>
  </si>
  <si>
    <t>Утверждено на 01.02.17г</t>
  </si>
  <si>
    <t>Утверждено на 01.03.17г</t>
  </si>
  <si>
    <t>Утверждено на 01.04.17г</t>
  </si>
  <si>
    <t>Кассовое исполнение за 2017 год</t>
  </si>
  <si>
    <t>Процент исполнения к уточненной бюджетной росписи</t>
  </si>
  <si>
    <t>2 02 15001 10 0000 151</t>
  </si>
  <si>
    <t>2 02 15002 10 0000 151</t>
  </si>
  <si>
    <t>2 02 15002 00 0000 151</t>
  </si>
  <si>
    <t>2 02 15001 00 0000 151</t>
  </si>
  <si>
    <t>2 02 15000 00 0000 151</t>
  </si>
  <si>
    <t>2 02 35118 10 0000 151</t>
  </si>
  <si>
    <t>2 02 35118 00 0000 151</t>
  </si>
  <si>
    <t>2 02 49999  00 0000 151</t>
  </si>
  <si>
    <t>Прочие межбюджетные трансферты</t>
  </si>
  <si>
    <t>2 02 49999  10 0000 151</t>
  </si>
  <si>
    <t>Прочие межбюджетные трансферты передаваемые бюджетам сельских поселений</t>
  </si>
  <si>
    <t>реш 83 от 27.02.2017г</t>
  </si>
  <si>
    <t>Уточненная бюджетная роспись за 1 квартал 2017 год</t>
  </si>
  <si>
    <t xml:space="preserve">к решению Гетуновского сельского Совета народных депутатов № 92 от 28.04.2017г.  "Об исполнении бюджета Гетуновского сельского поселения за 1 квартал 2017год"   </t>
  </si>
  <si>
    <t>Утверждено на 2017год</t>
  </si>
  <si>
    <t>Утверждено на 01.02.2017</t>
  </si>
  <si>
    <t>Уточненная бюджетная роспись на 2017 год</t>
  </si>
  <si>
    <t>Кассовое исполнение за 1 квартал 2017года</t>
  </si>
  <si>
    <t xml:space="preserve">к решению Гетуновского сельского Совета народных депутатов № 92 от 28.04.2017г.  "Об исполнении бюджета Гетуновского сельского поселения за1 квартал 2017год"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</si>
</sst>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7"/>
      <color indexed="8"/>
      <name val="Calibri"/>
      <family val="2"/>
    </font>
    <font>
      <sz val="7"/>
      <color indexed="60"/>
      <name val="Calibri"/>
      <family val="2"/>
    </font>
    <font>
      <sz val="7"/>
      <color indexed="62"/>
      <name val="Calibri"/>
      <family val="2"/>
    </font>
    <font>
      <sz val="8"/>
      <color indexed="60"/>
      <name val="Arial Cyr"/>
      <family val="0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8"/>
      <color rgb="FFC00000"/>
      <name val="Calibri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4" tint="-0.24997000396251678"/>
      <name val="Calibri"/>
      <family val="2"/>
    </font>
    <font>
      <b/>
      <sz val="8"/>
      <color theme="4" tint="-0.24997000396251678"/>
      <name val="Times New Roman"/>
      <family val="1"/>
    </font>
    <font>
      <sz val="8"/>
      <color theme="4" tint="-0.24997000396251678"/>
      <name val="Times New Roman"/>
      <family val="1"/>
    </font>
    <font>
      <sz val="7"/>
      <color theme="1"/>
      <name val="Calibri"/>
      <family val="2"/>
    </font>
    <font>
      <sz val="7"/>
      <color rgb="FFC00000"/>
      <name val="Calibri"/>
      <family val="2"/>
    </font>
    <font>
      <sz val="7"/>
      <color theme="4" tint="-0.24997000396251678"/>
      <name val="Calibri"/>
      <family val="2"/>
    </font>
    <font>
      <sz val="8"/>
      <color theme="3" tint="0.39998000860214233"/>
      <name val="Times New Roman"/>
      <family val="1"/>
    </font>
    <font>
      <sz val="8"/>
      <color rgb="FFC00000"/>
      <name val="Arial Cyr"/>
      <family val="0"/>
    </font>
    <font>
      <sz val="10"/>
      <color rgb="FFFF0000"/>
      <name val="Calibri"/>
      <family val="2"/>
    </font>
    <font>
      <sz val="10"/>
      <color theme="3" tint="0.39998000860214233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horizontal="center" wrapText="1" shrinkToFit="1"/>
      <protection/>
    </xf>
    <xf numFmtId="49" fontId="4" fillId="33" borderId="10" xfId="52" applyNumberFormat="1" applyFont="1" applyFill="1" applyBorder="1" applyAlignment="1">
      <alignment horizontal="center" wrapText="1" shrinkToFi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 quotePrefix="1">
      <alignment vertical="center" wrapText="1"/>
      <protection/>
    </xf>
    <xf numFmtId="0" fontId="6" fillId="0" borderId="0" xfId="0" applyFont="1" applyAlignment="1">
      <alignment/>
    </xf>
    <xf numFmtId="0" fontId="71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8" fillId="0" borderId="0" xfId="52" applyFont="1">
      <alignment/>
      <protection/>
    </xf>
    <xf numFmtId="0" fontId="71" fillId="0" borderId="0" xfId="0" applyFont="1" applyAlignment="1">
      <alignment/>
    </xf>
    <xf numFmtId="0" fontId="7" fillId="33" borderId="0" xfId="52" applyFont="1" applyFill="1" applyBorder="1">
      <alignment/>
      <protection/>
    </xf>
    <xf numFmtId="49" fontId="9" fillId="33" borderId="10" xfId="52" applyNumberFormat="1" applyFont="1" applyFill="1" applyBorder="1" applyAlignment="1">
      <alignment horizontal="center" wrapText="1" shrinkToFit="1"/>
      <protection/>
    </xf>
    <xf numFmtId="49" fontId="9" fillId="33" borderId="10" xfId="52" applyNumberFormat="1" applyFont="1" applyFill="1" applyBorder="1" applyAlignment="1">
      <alignment horizontal="center" shrinkToFit="1"/>
      <protection/>
    </xf>
    <xf numFmtId="49" fontId="7" fillId="33" borderId="10" xfId="52" applyNumberFormat="1" applyFont="1" applyFill="1" applyBorder="1" applyAlignment="1">
      <alignment horizontal="center" wrapText="1" shrinkToFit="1"/>
      <protection/>
    </xf>
    <xf numFmtId="49" fontId="7" fillId="33" borderId="10" xfId="52" applyNumberFormat="1" applyFont="1" applyFill="1" applyBorder="1" applyAlignment="1">
      <alignment horizontal="center" shrinkToFit="1"/>
      <protection/>
    </xf>
    <xf numFmtId="171" fontId="71" fillId="0" borderId="0" xfId="0" applyNumberFormat="1" applyFont="1" applyAlignment="1">
      <alignment/>
    </xf>
    <xf numFmtId="0" fontId="7" fillId="33" borderId="11" xfId="52" applyFont="1" applyFill="1" applyBorder="1" applyAlignment="1">
      <alignment horizontal="center" shrinkToFit="1"/>
      <protection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9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33" borderId="13" xfId="52" applyFont="1" applyFill="1" applyBorder="1" applyAlignment="1">
      <alignment horizontal="left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 quotePrefix="1">
      <alignment horizontal="left" wrapText="1"/>
      <protection/>
    </xf>
    <xf numFmtId="0" fontId="10" fillId="33" borderId="10" xfId="52" applyFont="1" applyFill="1" applyBorder="1" applyAlignment="1">
      <alignment horizontal="left" wrapText="1"/>
      <protection/>
    </xf>
    <xf numFmtId="2" fontId="9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52" applyNumberFormat="1" applyFont="1" applyFill="1" applyBorder="1" applyAlignment="1" applyProtection="1">
      <alignment horizontal="right" shrinkToFit="1"/>
      <protection locked="0"/>
    </xf>
    <xf numFmtId="2" fontId="71" fillId="0" borderId="10" xfId="0" applyNumberFormat="1" applyFont="1" applyBorder="1" applyAlignment="1">
      <alignment horizontal="right"/>
    </xf>
    <xf numFmtId="171" fontId="71" fillId="0" borderId="12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71" fillId="0" borderId="0" xfId="0" applyNumberFormat="1" applyFont="1" applyAlignment="1">
      <alignment wrapText="1"/>
    </xf>
    <xf numFmtId="2" fontId="71" fillId="0" borderId="10" xfId="0" applyNumberFormat="1" applyFont="1" applyBorder="1" applyAlignment="1">
      <alignment wrapText="1"/>
    </xf>
    <xf numFmtId="2" fontId="71" fillId="0" borderId="14" xfId="0" applyNumberFormat="1" applyFont="1" applyBorder="1" applyAlignment="1">
      <alignment wrapText="1"/>
    </xf>
    <xf numFmtId="171" fontId="7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52" applyAlignment="1">
      <alignment horizontal="right"/>
      <protection/>
    </xf>
    <xf numFmtId="0" fontId="72" fillId="0" borderId="0" xfId="0" applyFont="1" applyAlignment="1">
      <alignment wrapText="1"/>
    </xf>
    <xf numFmtId="0" fontId="72" fillId="0" borderId="0" xfId="0" applyFont="1" applyAlignment="1">
      <alignment/>
    </xf>
    <xf numFmtId="49" fontId="4" fillId="33" borderId="10" xfId="52" applyNumberFormat="1" applyFont="1" applyFill="1" applyBorder="1" applyAlignment="1">
      <alignment horizontal="center" wrapText="1"/>
      <protection/>
    </xf>
    <xf numFmtId="49" fontId="4" fillId="33" borderId="10" xfId="52" applyNumberFormat="1" applyFont="1" applyFill="1" applyBorder="1" applyAlignment="1">
      <alignment horizontal="center" shrinkToFit="1"/>
      <protection/>
    </xf>
    <xf numFmtId="49" fontId="3" fillId="33" borderId="10" xfId="52" applyNumberFormat="1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 shrinkToFit="1"/>
      <protection/>
    </xf>
    <xf numFmtId="0" fontId="62" fillId="0" borderId="0" xfId="0" applyFont="1" applyAlignment="1">
      <alignment/>
    </xf>
    <xf numFmtId="0" fontId="73" fillId="0" borderId="10" xfId="0" applyFont="1" applyBorder="1" applyAlignment="1">
      <alignment wrapText="1"/>
    </xf>
    <xf numFmtId="0" fontId="73" fillId="0" borderId="0" xfId="0" applyFont="1" applyAlignment="1">
      <alignment/>
    </xf>
    <xf numFmtId="171" fontId="71" fillId="0" borderId="13" xfId="0" applyNumberFormat="1" applyFont="1" applyBorder="1" applyAlignment="1">
      <alignment wrapText="1"/>
    </xf>
    <xf numFmtId="49" fontId="7" fillId="33" borderId="13" xfId="52" applyNumberFormat="1" applyFont="1" applyFill="1" applyBorder="1" applyAlignment="1">
      <alignment horizontal="center" vertical="center" wrapText="1" shrinkToFit="1"/>
      <protection/>
    </xf>
    <xf numFmtId="171" fontId="74" fillId="33" borderId="0" xfId="52" applyNumberFormat="1" applyFont="1" applyFill="1" applyBorder="1" applyAlignment="1">
      <alignment horizontal="right"/>
      <protection/>
    </xf>
    <xf numFmtId="2" fontId="75" fillId="33" borderId="10" xfId="52" applyNumberFormat="1" applyFont="1" applyFill="1" applyBorder="1" applyAlignment="1" applyProtection="1">
      <alignment horizontal="right" shrinkToFit="1"/>
      <protection locked="0"/>
    </xf>
    <xf numFmtId="2" fontId="74" fillId="33" borderId="10" xfId="52" applyNumberFormat="1" applyFont="1" applyFill="1" applyBorder="1" applyAlignment="1" applyProtection="1">
      <alignment horizontal="right" shrinkToFit="1"/>
      <protection locked="0"/>
    </xf>
    <xf numFmtId="2" fontId="74" fillId="33" borderId="10" xfId="65" applyNumberFormat="1" applyFont="1" applyFill="1" applyBorder="1" applyAlignment="1" applyProtection="1">
      <alignment horizontal="right" shrinkToFit="1"/>
      <protection locked="0"/>
    </xf>
    <xf numFmtId="171" fontId="76" fillId="0" borderId="0" xfId="0" applyNumberFormat="1" applyFont="1" applyAlignment="1">
      <alignment/>
    </xf>
    <xf numFmtId="0" fontId="77" fillId="0" borderId="0" xfId="0" applyFont="1" applyBorder="1" applyAlignment="1">
      <alignment wrapText="1"/>
    </xf>
    <xf numFmtId="2" fontId="78" fillId="33" borderId="10" xfId="52" applyNumberFormat="1" applyFont="1" applyFill="1" applyBorder="1" applyAlignment="1" applyProtection="1">
      <alignment horizontal="right" shrinkToFit="1"/>
      <protection locked="0"/>
    </xf>
    <xf numFmtId="2" fontId="79" fillId="33" borderId="10" xfId="52" applyNumberFormat="1" applyFont="1" applyFill="1" applyBorder="1" applyAlignment="1" applyProtection="1">
      <alignment horizontal="right" shrinkToFit="1"/>
      <protection locked="0"/>
    </xf>
    <xf numFmtId="0" fontId="4" fillId="33" borderId="10" xfId="52" applyFont="1" applyFill="1" applyBorder="1" applyAlignment="1">
      <alignment horizontal="left" wrapText="1"/>
      <protection/>
    </xf>
    <xf numFmtId="171" fontId="80" fillId="0" borderId="0" xfId="0" applyNumberFormat="1" applyFont="1" applyAlignment="1">
      <alignment/>
    </xf>
    <xf numFmtId="171" fontId="80" fillId="0" borderId="0" xfId="0" applyNumberFormat="1" applyFont="1" applyAlignment="1">
      <alignment wrapText="1"/>
    </xf>
    <xf numFmtId="2" fontId="81" fillId="33" borderId="10" xfId="52" applyNumberFormat="1" applyFont="1" applyFill="1" applyBorder="1" applyAlignment="1" applyProtection="1">
      <alignment horizontal="right" shrinkToFit="1"/>
      <protection locked="0"/>
    </xf>
    <xf numFmtId="2" fontId="82" fillId="33" borderId="10" xfId="52" applyNumberFormat="1" applyFont="1" applyFill="1" applyBorder="1" applyAlignment="1" applyProtection="1">
      <alignment horizontal="right" shrinkToFit="1"/>
      <protection locked="0"/>
    </xf>
    <xf numFmtId="2" fontId="80" fillId="0" borderId="10" xfId="0" applyNumberFormat="1" applyFont="1" applyBorder="1" applyAlignment="1">
      <alignment horizontal="right"/>
    </xf>
    <xf numFmtId="2" fontId="71" fillId="0" borderId="0" xfId="0" applyNumberFormat="1" applyFont="1" applyAlignment="1">
      <alignment/>
    </xf>
    <xf numFmtId="171" fontId="71" fillId="0" borderId="10" xfId="0" applyNumberFormat="1" applyFont="1" applyBorder="1" applyAlignment="1">
      <alignment wrapText="1"/>
    </xf>
    <xf numFmtId="171" fontId="71" fillId="0" borderId="11" xfId="0" applyNumberFormat="1" applyFont="1" applyBorder="1" applyAlignment="1">
      <alignment wrapText="1"/>
    </xf>
    <xf numFmtId="2" fontId="83" fillId="0" borderId="0" xfId="0" applyNumberFormat="1" applyFont="1" applyAlignment="1">
      <alignment/>
    </xf>
    <xf numFmtId="2" fontId="84" fillId="0" borderId="0" xfId="0" applyNumberFormat="1" applyFont="1" applyAlignment="1">
      <alignment/>
    </xf>
    <xf numFmtId="2" fontId="11" fillId="0" borderId="10" xfId="52" applyNumberFormat="1" applyFont="1" applyFill="1" applyBorder="1" applyAlignment="1" quotePrefix="1">
      <alignment horizontal="center" vertical="center" wrapText="1"/>
      <protection/>
    </xf>
    <xf numFmtId="2" fontId="85" fillId="0" borderId="0" xfId="0" applyNumberFormat="1" applyFont="1" applyAlignment="1">
      <alignment/>
    </xf>
    <xf numFmtId="2" fontId="83" fillId="0" borderId="0" xfId="0" applyNumberFormat="1" applyFont="1" applyAlignment="1">
      <alignment wrapText="1"/>
    </xf>
    <xf numFmtId="2" fontId="71" fillId="0" borderId="0" xfId="0" applyNumberFormat="1" applyFont="1" applyBorder="1" applyAlignment="1">
      <alignment wrapText="1"/>
    </xf>
    <xf numFmtId="2" fontId="86" fillId="33" borderId="10" xfId="52" applyNumberFormat="1" applyFont="1" applyFill="1" applyBorder="1" applyAlignment="1" applyProtection="1">
      <alignment horizontal="right" shrinkToFit="1"/>
      <protection locked="0"/>
    </xf>
    <xf numFmtId="2" fontId="72" fillId="0" borderId="0" xfId="0" applyNumberFormat="1" applyFont="1" applyAlignment="1">
      <alignment/>
    </xf>
    <xf numFmtId="2" fontId="71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7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/>
      <protection/>
    </xf>
    <xf numFmtId="0" fontId="3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0" xfId="52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171" fontId="71" fillId="0" borderId="10" xfId="0" applyNumberFormat="1" applyFont="1" applyBorder="1" applyAlignment="1">
      <alignment wrapText="1"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72" fillId="0" borderId="0" xfId="0" applyFont="1" applyAlignment="1">
      <alignment horizontal="right" wrapText="1"/>
    </xf>
    <xf numFmtId="2" fontId="72" fillId="0" borderId="0" xfId="0" applyNumberFormat="1" applyFont="1" applyAlignment="1">
      <alignment wrapText="1"/>
    </xf>
    <xf numFmtId="0" fontId="72" fillId="0" borderId="0" xfId="0" applyFont="1" applyBorder="1" applyAlignment="1">
      <alignment wrapText="1"/>
    </xf>
    <xf numFmtId="2" fontId="72" fillId="0" borderId="0" xfId="0" applyNumberFormat="1" applyFont="1" applyBorder="1" applyAlignment="1">
      <alignment wrapText="1"/>
    </xf>
    <xf numFmtId="0" fontId="72" fillId="0" borderId="15" xfId="0" applyFont="1" applyBorder="1" applyAlignment="1">
      <alignment wrapText="1"/>
    </xf>
    <xf numFmtId="0" fontId="72" fillId="0" borderId="0" xfId="0" applyFont="1" applyBorder="1" applyAlignment="1">
      <alignment horizontal="right" wrapText="1"/>
    </xf>
    <xf numFmtId="2" fontId="72" fillId="0" borderId="12" xfId="0" applyNumberFormat="1" applyFont="1" applyBorder="1" applyAlignment="1">
      <alignment wrapText="1"/>
    </xf>
    <xf numFmtId="2" fontId="72" fillId="0" borderId="16" xfId="0" applyNumberFormat="1" applyFont="1" applyBorder="1" applyAlignment="1">
      <alignment wrapText="1"/>
    </xf>
    <xf numFmtId="0" fontId="72" fillId="0" borderId="10" xfId="0" applyFont="1" applyBorder="1" applyAlignment="1">
      <alignment wrapText="1"/>
    </xf>
    <xf numFmtId="2" fontId="72" fillId="0" borderId="10" xfId="0" applyNumberFormat="1" applyFont="1" applyBorder="1" applyAlignment="1">
      <alignment wrapText="1"/>
    </xf>
    <xf numFmtId="49" fontId="72" fillId="0" borderId="10" xfId="0" applyNumberFormat="1" applyFont="1" applyBorder="1" applyAlignment="1">
      <alignment horizontal="center" wrapText="1"/>
    </xf>
    <xf numFmtId="2" fontId="72" fillId="0" borderId="10" xfId="0" applyNumberFormat="1" applyFont="1" applyBorder="1" applyAlignment="1">
      <alignment horizontal="center" wrapText="1"/>
    </xf>
    <xf numFmtId="49" fontId="7" fillId="33" borderId="13" xfId="52" applyNumberFormat="1" applyFont="1" applyFill="1" applyBorder="1" applyAlignment="1">
      <alignment horizontal="center" vertical="center" shrinkToFit="1"/>
      <protection/>
    </xf>
    <xf numFmtId="49" fontId="87" fillId="0" borderId="13" xfId="52" applyNumberFormat="1" applyFont="1" applyBorder="1" applyAlignment="1">
      <alignment horizontal="center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49" fontId="80" fillId="0" borderId="13" xfId="0" applyNumberFormat="1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 shrinkToFit="1"/>
    </xf>
    <xf numFmtId="49" fontId="71" fillId="0" borderId="13" xfId="0" applyNumberFormat="1" applyFont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" fillId="0" borderId="17" xfId="52" applyFont="1" applyBorder="1" applyAlignment="1">
      <alignment vertical="center" wrapText="1"/>
      <protection/>
    </xf>
    <xf numFmtId="164" fontId="4" fillId="33" borderId="10" xfId="52" applyNumberFormat="1" applyFont="1" applyFill="1" applyBorder="1" applyAlignment="1" applyProtection="1">
      <alignment horizontal="center" shrinkToFit="1"/>
      <protection locked="0"/>
    </xf>
    <xf numFmtId="2" fontId="73" fillId="0" borderId="10" xfId="0" applyNumberFormat="1" applyFont="1" applyBorder="1" applyAlignment="1">
      <alignment horizontal="center"/>
    </xf>
    <xf numFmtId="2" fontId="4" fillId="33" borderId="10" xfId="52" applyNumberFormat="1" applyFont="1" applyFill="1" applyBorder="1" applyAlignment="1" applyProtection="1">
      <alignment horizontal="center" shrinkToFit="1"/>
      <protection locked="0"/>
    </xf>
    <xf numFmtId="164" fontId="3" fillId="33" borderId="10" xfId="52" applyNumberFormat="1" applyFont="1" applyFill="1" applyBorder="1" applyAlignment="1" applyProtection="1">
      <alignment horizontal="center" shrinkToFit="1"/>
      <protection locked="0"/>
    </xf>
    <xf numFmtId="2" fontId="3" fillId="33" borderId="10" xfId="52" applyNumberFormat="1" applyFont="1" applyFill="1" applyBorder="1" applyAlignment="1" applyProtection="1">
      <alignment horizontal="center" shrinkToFit="1"/>
      <protection locked="0"/>
    </xf>
    <xf numFmtId="2" fontId="72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2" fontId="74" fillId="33" borderId="10" xfId="52" applyNumberFormat="1" applyFont="1" applyFill="1" applyBorder="1" applyAlignment="1" applyProtection="1">
      <alignment horizontal="center" shrinkToFit="1"/>
      <protection locked="0"/>
    </xf>
    <xf numFmtId="2" fontId="71" fillId="0" borderId="10" xfId="0" applyNumberFormat="1" applyFont="1" applyBorder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0" fontId="4" fillId="0" borderId="10" xfId="52" applyFont="1" applyFill="1" applyBorder="1" applyAlignment="1" quotePrefix="1">
      <alignment horizontal="center" wrapText="1"/>
      <protection/>
    </xf>
    <xf numFmtId="0" fontId="3" fillId="0" borderId="10" xfId="52" applyFont="1" applyFill="1" applyBorder="1" applyAlignment="1" quotePrefix="1">
      <alignment horizontal="center" wrapText="1"/>
      <protection/>
    </xf>
    <xf numFmtId="0" fontId="88" fillId="0" borderId="10" xfId="0" applyFont="1" applyBorder="1" applyAlignment="1">
      <alignment horizontal="center"/>
    </xf>
    <xf numFmtId="2" fontId="89" fillId="0" borderId="10" xfId="0" applyNumberFormat="1" applyFont="1" applyBorder="1" applyAlignment="1">
      <alignment horizontal="center"/>
    </xf>
    <xf numFmtId="2" fontId="7" fillId="33" borderId="10" xfId="52" applyNumberFormat="1" applyFont="1" applyFill="1" applyBorder="1" applyAlignment="1" applyProtection="1">
      <alignment horizontal="center" shrinkToFit="1"/>
      <protection locked="0"/>
    </xf>
    <xf numFmtId="2" fontId="82" fillId="33" borderId="10" xfId="52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4" applyFont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13" fillId="0" borderId="10" xfId="55" applyFont="1" applyBorder="1" applyAlignment="1">
      <alignment horizontal="center" wrapText="1"/>
      <protection/>
    </xf>
    <xf numFmtId="0" fontId="13" fillId="0" borderId="10" xfId="55" applyFont="1" applyBorder="1" applyAlignment="1">
      <alignment horizontal="left" wrapText="1"/>
      <protection/>
    </xf>
    <xf numFmtId="2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71" fillId="0" borderId="0" xfId="0" applyFont="1" applyAlignment="1">
      <alignment wrapText="1"/>
    </xf>
    <xf numFmtId="2" fontId="90" fillId="0" borderId="10" xfId="0" applyNumberFormat="1" applyFont="1" applyBorder="1" applyAlignment="1">
      <alignment/>
    </xf>
    <xf numFmtId="2" fontId="71" fillId="0" borderId="10" xfId="0" applyNumberFormat="1" applyFont="1" applyBorder="1" applyAlignment="1">
      <alignment/>
    </xf>
    <xf numFmtId="2" fontId="71" fillId="0" borderId="18" xfId="0" applyNumberFormat="1" applyFont="1" applyBorder="1" applyAlignment="1">
      <alignment wrapText="1"/>
    </xf>
    <xf numFmtId="2" fontId="90" fillId="0" borderId="18" xfId="0" applyNumberFormat="1" applyFont="1" applyBorder="1" applyAlignment="1">
      <alignment wrapText="1"/>
    </xf>
    <xf numFmtId="2" fontId="90" fillId="0" borderId="14" xfId="0" applyNumberFormat="1" applyFont="1" applyBorder="1" applyAlignment="1">
      <alignment wrapText="1"/>
    </xf>
    <xf numFmtId="0" fontId="16" fillId="33" borderId="0" xfId="52" applyFont="1" applyFill="1" applyAlignment="1">
      <alignment horizontal="center" vertical="center" wrapText="1"/>
      <protection/>
    </xf>
    <xf numFmtId="49" fontId="16" fillId="33" borderId="0" xfId="52" applyNumberFormat="1" applyFont="1" applyFill="1" applyBorder="1">
      <alignment/>
      <protection/>
    </xf>
    <xf numFmtId="49" fontId="16" fillId="33" borderId="13" xfId="52" applyNumberFormat="1" applyFont="1" applyFill="1" applyBorder="1" applyAlignment="1">
      <alignment horizontal="center" vertical="center" shrinkToFit="1"/>
      <protection/>
    </xf>
    <xf numFmtId="49" fontId="17" fillId="33" borderId="10" xfId="52" applyNumberFormat="1" applyFont="1" applyFill="1" applyBorder="1" applyAlignment="1">
      <alignment horizontal="center" shrinkToFit="1"/>
      <protection/>
    </xf>
    <xf numFmtId="49" fontId="16" fillId="33" borderId="10" xfId="52" applyNumberFormat="1" applyFont="1" applyFill="1" applyBorder="1" applyAlignment="1">
      <alignment horizontal="center" shrinkToFit="1"/>
      <protection/>
    </xf>
    <xf numFmtId="49" fontId="17" fillId="0" borderId="10" xfId="52" applyNumberFormat="1" applyFont="1" applyFill="1" applyBorder="1" applyAlignment="1" quotePrefix="1">
      <alignment horizontal="center" wrapText="1"/>
      <protection/>
    </xf>
    <xf numFmtId="49" fontId="16" fillId="0" borderId="10" xfId="52" applyNumberFormat="1" applyFont="1" applyFill="1" applyBorder="1" applyAlignment="1" quotePrefix="1">
      <alignment horizontal="center" wrapText="1"/>
      <protection/>
    </xf>
    <xf numFmtId="2" fontId="91" fillId="0" borderId="0" xfId="0" applyNumberFormat="1" applyFont="1" applyAlignment="1">
      <alignment/>
    </xf>
    <xf numFmtId="49" fontId="91" fillId="0" borderId="0" xfId="0" applyNumberFormat="1" applyFont="1" applyAlignment="1">
      <alignment/>
    </xf>
    <xf numFmtId="2" fontId="90" fillId="0" borderId="10" xfId="0" applyNumberFormat="1" applyFont="1" applyBorder="1" applyAlignment="1">
      <alignment wrapText="1"/>
    </xf>
    <xf numFmtId="2" fontId="72" fillId="0" borderId="0" xfId="0" applyNumberFormat="1" applyFont="1" applyBorder="1" applyAlignment="1">
      <alignment wrapText="1"/>
    </xf>
    <xf numFmtId="0" fontId="91" fillId="0" borderId="0" xfId="0" applyFont="1" applyBorder="1" applyAlignment="1">
      <alignment wrapText="1"/>
    </xf>
    <xf numFmtId="0" fontId="91" fillId="0" borderId="19" xfId="0" applyFont="1" applyBorder="1" applyAlignment="1">
      <alignment wrapText="1"/>
    </xf>
    <xf numFmtId="0" fontId="72" fillId="34" borderId="10" xfId="0" applyFont="1" applyFill="1" applyBorder="1" applyAlignment="1">
      <alignment wrapText="1"/>
    </xf>
    <xf numFmtId="0" fontId="73" fillId="34" borderId="10" xfId="0" applyFont="1" applyFill="1" applyBorder="1" applyAlignment="1">
      <alignment wrapText="1"/>
    </xf>
    <xf numFmtId="171" fontId="71" fillId="0" borderId="10" xfId="0" applyNumberFormat="1" applyFont="1" applyBorder="1" applyAlignment="1">
      <alignment wrapText="1"/>
    </xf>
    <xf numFmtId="0" fontId="77" fillId="0" borderId="16" xfId="0" applyFont="1" applyBorder="1" applyAlignment="1">
      <alignment wrapText="1"/>
    </xf>
    <xf numFmtId="171" fontId="71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1" fontId="80" fillId="0" borderId="11" xfId="0" applyNumberFormat="1" applyFont="1" applyBorder="1" applyAlignment="1">
      <alignment wrapText="1"/>
    </xf>
    <xf numFmtId="171" fontId="80" fillId="0" borderId="12" xfId="0" applyNumberFormat="1" applyFont="1" applyBorder="1" applyAlignment="1">
      <alignment wrapText="1"/>
    </xf>
    <xf numFmtId="171" fontId="80" fillId="0" borderId="13" xfId="0" applyNumberFormat="1" applyFont="1" applyBorder="1" applyAlignment="1">
      <alignment wrapText="1"/>
    </xf>
    <xf numFmtId="171" fontId="7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2" fontId="71" fillId="0" borderId="0" xfId="0" applyNumberFormat="1" applyFont="1" applyBorder="1" applyAlignment="1">
      <alignment wrapText="1"/>
    </xf>
    <xf numFmtId="0" fontId="71" fillId="0" borderId="0" xfId="0" applyFont="1" applyBorder="1" applyAlignment="1">
      <alignment wrapText="1"/>
    </xf>
    <xf numFmtId="171" fontId="71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2" fillId="33" borderId="0" xfId="52" applyFont="1" applyFill="1" applyAlignment="1">
      <alignment horizontal="center" vertical="center" wrapText="1"/>
      <protection/>
    </xf>
    <xf numFmtId="0" fontId="92" fillId="0" borderId="0" xfId="0" applyFont="1" applyAlignment="1">
      <alignment wrapText="1"/>
    </xf>
    <xf numFmtId="0" fontId="7" fillId="33" borderId="0" xfId="52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0" xfId="52" applyFont="1" applyFill="1" applyAlignment="1">
      <alignment horizontal="right" vertical="center" wrapText="1"/>
      <protection/>
    </xf>
    <xf numFmtId="0" fontId="71" fillId="0" borderId="0" xfId="0" applyFont="1" applyAlignment="1">
      <alignment horizontal="right" wrapText="1"/>
    </xf>
    <xf numFmtId="49" fontId="16" fillId="33" borderId="11" xfId="52" applyNumberFormat="1" applyFont="1" applyFill="1" applyBorder="1" applyAlignment="1">
      <alignment horizontal="center" shrinkToFit="1"/>
      <protection/>
    </xf>
    <xf numFmtId="49" fontId="16" fillId="33" borderId="12" xfId="52" applyNumberFormat="1" applyFont="1" applyFill="1" applyBorder="1" applyAlignment="1">
      <alignment horizontal="center" shrinkToFit="1"/>
      <protection/>
    </xf>
    <xf numFmtId="49" fontId="16" fillId="33" borderId="13" xfId="52" applyNumberFormat="1" applyFont="1" applyFill="1" applyBorder="1" applyAlignment="1">
      <alignment horizontal="center" shrinkToFit="1"/>
      <protection/>
    </xf>
    <xf numFmtId="0" fontId="7" fillId="33" borderId="11" xfId="52" applyFont="1" applyFill="1" applyBorder="1" applyAlignment="1">
      <alignment horizontal="center" shrinkToFit="1"/>
      <protection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171" fontId="74" fillId="33" borderId="11" xfId="52" applyNumberFormat="1" applyFont="1" applyFill="1" applyBorder="1" applyAlignment="1">
      <alignment horizontal="center" vertical="center" wrapText="1"/>
      <protection/>
    </xf>
    <xf numFmtId="171" fontId="87" fillId="0" borderId="12" xfId="52" applyNumberFormat="1" applyFont="1" applyBorder="1" applyAlignment="1">
      <alignment horizontal="center" vertical="center" wrapText="1"/>
      <protection/>
    </xf>
    <xf numFmtId="171" fontId="87" fillId="0" borderId="13" xfId="52" applyNumberFormat="1" applyFont="1" applyBorder="1" applyAlignment="1">
      <alignment horizontal="center" vertical="center" wrapText="1"/>
      <protection/>
    </xf>
    <xf numFmtId="49" fontId="7" fillId="33" borderId="11" xfId="52" applyNumberFormat="1" applyFont="1" applyFill="1" applyBorder="1" applyAlignment="1">
      <alignment horizontal="center" wrapText="1" shrinkToFit="1"/>
      <protection/>
    </xf>
    <xf numFmtId="0" fontId="0" fillId="0" borderId="12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49" fontId="7" fillId="33" borderId="11" xfId="52" applyNumberFormat="1" applyFont="1" applyFill="1" applyBorder="1" applyAlignment="1">
      <alignment horizontal="center" vertical="center" wrapText="1" shrinkToFit="1"/>
      <protection/>
    </xf>
    <xf numFmtId="49" fontId="7" fillId="33" borderId="12" xfId="52" applyNumberFormat="1" applyFont="1" applyFill="1" applyBorder="1" applyAlignment="1">
      <alignment horizontal="center" vertical="center" wrapText="1" shrinkToFit="1"/>
      <protection/>
    </xf>
    <xf numFmtId="49" fontId="7" fillId="33" borderId="13" xfId="52" applyNumberFormat="1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horizontal="center" vertical="center" shrinkToFit="1"/>
      <protection/>
    </xf>
    <xf numFmtId="0" fontId="3" fillId="33" borderId="0" xfId="52" applyFont="1" applyFill="1" applyAlignment="1">
      <alignment horizontal="left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4" fillId="33" borderId="0" xfId="52" applyFont="1" applyFill="1" applyAlignment="1">
      <alignment horizontal="center" vertical="center" wrapText="1"/>
      <protection/>
    </xf>
    <xf numFmtId="171" fontId="90" fillId="0" borderId="10" xfId="0" applyNumberFormat="1" applyFont="1" applyBorder="1" applyAlignment="1">
      <alignment wrapText="1"/>
    </xf>
    <xf numFmtId="2" fontId="90" fillId="0" borderId="10" xfId="0" applyNumberFormat="1" applyFont="1" applyBorder="1" applyAlignment="1">
      <alignment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right"/>
    </xf>
    <xf numFmtId="0" fontId="72" fillId="0" borderId="20" xfId="0" applyFont="1" applyBorder="1" applyAlignment="1">
      <alignment horizontal="right"/>
    </xf>
    <xf numFmtId="2" fontId="72" fillId="0" borderId="0" xfId="0" applyNumberFormat="1" applyFont="1" applyBorder="1" applyAlignment="1">
      <alignment wrapText="1"/>
    </xf>
    <xf numFmtId="0" fontId="72" fillId="0" borderId="0" xfId="0" applyFont="1" applyBorder="1" applyAlignment="1">
      <alignment wrapText="1"/>
    </xf>
    <xf numFmtId="2" fontId="72" fillId="0" borderId="0" xfId="0" applyNumberFormat="1" applyFont="1" applyBorder="1" applyAlignment="1">
      <alignment horizontal="right" wrapText="1"/>
    </xf>
    <xf numFmtId="0" fontId="72" fillId="0" borderId="0" xfId="0" applyFont="1" applyBorder="1" applyAlignment="1">
      <alignment horizontal="right" wrapText="1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0" xfId="55" applyFont="1" applyAlignment="1">
      <alignment horizontal="right"/>
      <protection/>
    </xf>
    <xf numFmtId="0" fontId="0" fillId="0" borderId="0" xfId="0" applyAlignment="1">
      <alignment/>
    </xf>
    <xf numFmtId="0" fontId="13" fillId="0" borderId="0" xfId="55" applyFont="1" applyAlignment="1">
      <alignment/>
      <protection/>
    </xf>
    <xf numFmtId="0" fontId="14" fillId="0" borderId="0" xfId="55" applyFont="1" applyAlignment="1">
      <alignment horizontal="center" wrapText="1"/>
      <protection/>
    </xf>
    <xf numFmtId="0" fontId="13" fillId="0" borderId="10" xfId="55" applyFont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3"/>
  <sheetViews>
    <sheetView zoomScalePageLayoutView="0" workbookViewId="0" topLeftCell="B6">
      <selection activeCell="AL10" sqref="AL10"/>
    </sheetView>
  </sheetViews>
  <sheetFormatPr defaultColWidth="9.140625" defaultRowHeight="15"/>
  <cols>
    <col min="1" max="1" width="37.421875" style="16" customWidth="1"/>
    <col min="2" max="2" width="5.28125" style="16" customWidth="1"/>
    <col min="3" max="3" width="3.7109375" style="16" customWidth="1"/>
    <col min="4" max="4" width="4.00390625" style="16" customWidth="1"/>
    <col min="5" max="5" width="8.28125" style="157" customWidth="1"/>
    <col min="6" max="6" width="4.8515625" style="16" customWidth="1"/>
    <col min="7" max="7" width="4.57421875" style="16" customWidth="1"/>
    <col min="8" max="8" width="11.57421875" style="59" customWidth="1"/>
    <col min="9" max="19" width="9.140625" style="22" hidden="1" customWidth="1"/>
    <col min="20" max="20" width="9.140625" style="22" customWidth="1"/>
    <col min="21" max="21" width="9.140625" style="64" customWidth="1"/>
    <col min="22" max="22" width="9.140625" style="22" customWidth="1"/>
    <col min="23" max="33" width="9.140625" style="22" hidden="1" customWidth="1"/>
    <col min="34" max="35" width="9.140625" style="81" hidden="1" customWidth="1"/>
    <col min="36" max="36" width="12.7109375" style="81" hidden="1" customWidth="1"/>
    <col min="37" max="37" width="9.140625" style="0" customWidth="1"/>
  </cols>
  <sheetData>
    <row r="1" spans="1:8" ht="15" customHeight="1" hidden="1">
      <c r="A1" s="15"/>
      <c r="B1" s="15"/>
      <c r="C1" s="182" t="s">
        <v>166</v>
      </c>
      <c r="D1" s="182"/>
      <c r="E1" s="182"/>
      <c r="F1" s="182"/>
      <c r="G1" s="182"/>
      <c r="H1" s="182"/>
    </row>
    <row r="2" spans="1:8" ht="66.75" customHeight="1" hidden="1">
      <c r="A2" s="15"/>
      <c r="B2" s="182" t="s">
        <v>226</v>
      </c>
      <c r="C2" s="183"/>
      <c r="D2" s="183"/>
      <c r="E2" s="183"/>
      <c r="F2" s="183"/>
      <c r="G2" s="183"/>
      <c r="H2" s="183"/>
    </row>
    <row r="3" spans="1:36" s="42" customFormat="1" ht="37.5" customHeight="1" hidden="1">
      <c r="A3" s="180" t="s">
        <v>218</v>
      </c>
      <c r="B3" s="180"/>
      <c r="C3" s="180"/>
      <c r="D3" s="180"/>
      <c r="E3" s="180"/>
      <c r="F3" s="180"/>
      <c r="G3" s="180"/>
      <c r="H3" s="180"/>
      <c r="I3" s="41"/>
      <c r="J3" s="41"/>
      <c r="K3" s="41" t="s">
        <v>228</v>
      </c>
      <c r="L3" s="41"/>
      <c r="M3" s="41"/>
      <c r="N3" s="41"/>
      <c r="O3" s="41"/>
      <c r="P3" s="41"/>
      <c r="Q3" s="41"/>
      <c r="R3" s="41"/>
      <c r="S3" s="41"/>
      <c r="T3" s="41"/>
      <c r="U3" s="65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14"/>
      <c r="AI3" s="14"/>
      <c r="AJ3" s="85"/>
    </row>
    <row r="4" spans="1:36" s="93" customFormat="1" ht="20.25" customHeight="1">
      <c r="A4" s="92"/>
      <c r="B4" s="92"/>
      <c r="C4" s="92"/>
      <c r="D4" s="92"/>
      <c r="E4" s="149"/>
      <c r="F4" s="92"/>
      <c r="G4" s="92"/>
      <c r="H4" s="9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72" t="s">
        <v>166</v>
      </c>
      <c r="U4" s="173"/>
      <c r="V4" s="173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14"/>
      <c r="AI4" s="14"/>
      <c r="AJ4" s="85"/>
    </row>
    <row r="5" spans="1:36" s="42" customFormat="1" ht="68.25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41"/>
      <c r="M5" s="41"/>
      <c r="N5" s="41"/>
      <c r="O5" s="41"/>
      <c r="P5" s="41"/>
      <c r="Q5" s="41"/>
      <c r="R5" s="41"/>
      <c r="S5" s="41"/>
      <c r="T5" s="174" t="s">
        <v>393</v>
      </c>
      <c r="U5" s="174"/>
      <c r="V5" s="174"/>
      <c r="W5" s="174"/>
      <c r="X5" s="174"/>
      <c r="Y5" s="175"/>
      <c r="Z5" s="175"/>
      <c r="AA5" s="41"/>
      <c r="AB5" s="41"/>
      <c r="AC5" s="41"/>
      <c r="AD5" s="41"/>
      <c r="AE5" s="41"/>
      <c r="AF5" s="41"/>
      <c r="AG5" s="41"/>
      <c r="AH5" s="14"/>
      <c r="AI5" s="14"/>
      <c r="AJ5" s="85"/>
    </row>
    <row r="6" spans="1:36" s="93" customFormat="1" ht="54" customHeight="1">
      <c r="A6" s="178" t="s">
        <v>362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00"/>
      <c r="X6" s="100"/>
      <c r="Y6" s="160" t="s">
        <v>367</v>
      </c>
      <c r="Z6" s="99"/>
      <c r="AA6" s="41"/>
      <c r="AB6" s="41"/>
      <c r="AC6" s="41"/>
      <c r="AD6" s="41"/>
      <c r="AE6" s="41"/>
      <c r="AF6" s="41"/>
      <c r="AG6" s="41"/>
      <c r="AH6" s="14"/>
      <c r="AI6" s="14"/>
      <c r="AJ6" s="85"/>
    </row>
    <row r="7" spans="1:35" ht="15">
      <c r="A7" s="17"/>
      <c r="B7" s="17"/>
      <c r="C7" s="17"/>
      <c r="D7" s="17"/>
      <c r="E7" s="150"/>
      <c r="F7" s="17"/>
      <c r="G7" s="17"/>
      <c r="H7" s="55"/>
      <c r="I7" s="22" t="s">
        <v>154</v>
      </c>
      <c r="J7" s="22" t="s">
        <v>155</v>
      </c>
      <c r="K7" s="22" t="s">
        <v>156</v>
      </c>
      <c r="L7" s="22" t="s">
        <v>157</v>
      </c>
      <c r="M7" s="22" t="s">
        <v>158</v>
      </c>
      <c r="N7" s="22" t="s">
        <v>159</v>
      </c>
      <c r="O7" s="22" t="s">
        <v>160</v>
      </c>
      <c r="P7" s="22" t="s">
        <v>161</v>
      </c>
      <c r="Q7" s="22" t="s">
        <v>162</v>
      </c>
      <c r="R7" s="22" t="s">
        <v>163</v>
      </c>
      <c r="S7" s="22" t="s">
        <v>164</v>
      </c>
      <c r="T7" s="176" t="s">
        <v>217</v>
      </c>
      <c r="U7" s="177"/>
      <c r="V7" s="177"/>
      <c r="X7" s="22" t="s">
        <v>154</v>
      </c>
      <c r="Y7" s="22" t="s">
        <v>155</v>
      </c>
      <c r="Z7" s="22" t="s">
        <v>156</v>
      </c>
      <c r="AA7" s="22" t="s">
        <v>157</v>
      </c>
      <c r="AB7" s="22" t="s">
        <v>158</v>
      </c>
      <c r="AC7" s="22" t="s">
        <v>159</v>
      </c>
      <c r="AD7" s="22" t="s">
        <v>160</v>
      </c>
      <c r="AE7" s="22" t="s">
        <v>161</v>
      </c>
      <c r="AF7" s="22" t="s">
        <v>162</v>
      </c>
      <c r="AG7" s="22" t="s">
        <v>163</v>
      </c>
      <c r="AH7" s="22" t="s">
        <v>164</v>
      </c>
      <c r="AI7" s="22" t="s">
        <v>165</v>
      </c>
    </row>
    <row r="8" spans="1:36" ht="15" customHeight="1">
      <c r="A8" s="196" t="s">
        <v>0</v>
      </c>
      <c r="B8" s="193" t="s">
        <v>1</v>
      </c>
      <c r="C8" s="187" t="s">
        <v>2</v>
      </c>
      <c r="D8" s="187" t="s">
        <v>3</v>
      </c>
      <c r="E8" s="184" t="s">
        <v>4</v>
      </c>
      <c r="F8" s="187" t="s">
        <v>5</v>
      </c>
      <c r="G8" s="23"/>
      <c r="H8" s="190" t="s">
        <v>389</v>
      </c>
      <c r="I8" s="164" t="s">
        <v>390</v>
      </c>
      <c r="J8" s="164" t="s">
        <v>365</v>
      </c>
      <c r="K8" s="164" t="s">
        <v>366</v>
      </c>
      <c r="L8" s="164" t="s">
        <v>353</v>
      </c>
      <c r="M8" s="164" t="s">
        <v>354</v>
      </c>
      <c r="N8" s="164" t="s">
        <v>355</v>
      </c>
      <c r="O8" s="164" t="s">
        <v>356</v>
      </c>
      <c r="P8" s="164" t="s">
        <v>357</v>
      </c>
      <c r="Q8" s="164" t="s">
        <v>358</v>
      </c>
      <c r="R8" s="164" t="s">
        <v>359</v>
      </c>
      <c r="S8" s="164" t="s">
        <v>360</v>
      </c>
      <c r="T8" s="164" t="s">
        <v>391</v>
      </c>
      <c r="U8" s="169" t="s">
        <v>392</v>
      </c>
      <c r="V8" s="166" t="s">
        <v>374</v>
      </c>
      <c r="W8" s="71"/>
      <c r="X8" s="164" t="s">
        <v>208</v>
      </c>
      <c r="Y8" s="164" t="s">
        <v>155</v>
      </c>
      <c r="Z8" s="164" t="s">
        <v>239</v>
      </c>
      <c r="AA8" s="164" t="s">
        <v>361</v>
      </c>
      <c r="AB8" s="164" t="s">
        <v>361</v>
      </c>
      <c r="AC8" s="164" t="s">
        <v>361</v>
      </c>
      <c r="AD8" s="164" t="s">
        <v>361</v>
      </c>
      <c r="AE8" s="164" t="s">
        <v>361</v>
      </c>
      <c r="AF8" s="164" t="s">
        <v>361</v>
      </c>
      <c r="AG8" s="164" t="s">
        <v>361</v>
      </c>
      <c r="AH8" s="164" t="s">
        <v>361</v>
      </c>
      <c r="AI8" s="164" t="s">
        <v>264</v>
      </c>
      <c r="AJ8" s="165" t="s">
        <v>209</v>
      </c>
    </row>
    <row r="9" spans="1:36" ht="15">
      <c r="A9" s="197"/>
      <c r="B9" s="194"/>
      <c r="C9" s="188"/>
      <c r="D9" s="188"/>
      <c r="E9" s="185"/>
      <c r="F9" s="188"/>
      <c r="G9" s="24"/>
      <c r="H9" s="191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70"/>
      <c r="V9" s="167"/>
      <c r="W9" s="36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5"/>
    </row>
    <row r="10" spans="1:36" ht="40.5" customHeight="1">
      <c r="A10" s="198"/>
      <c r="B10" s="195"/>
      <c r="C10" s="189"/>
      <c r="D10" s="189"/>
      <c r="E10" s="186"/>
      <c r="F10" s="189"/>
      <c r="G10" s="25"/>
      <c r="H10" s="192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71"/>
      <c r="V10" s="168"/>
      <c r="W10" s="53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</row>
    <row r="11" spans="1:36" ht="15">
      <c r="A11" s="54" t="s">
        <v>280</v>
      </c>
      <c r="B11" s="113">
        <v>2</v>
      </c>
      <c r="C11" s="109">
        <v>3</v>
      </c>
      <c r="D11" s="109">
        <v>4</v>
      </c>
      <c r="E11" s="151" t="s">
        <v>281</v>
      </c>
      <c r="F11" s="109">
        <v>6</v>
      </c>
      <c r="G11" s="109"/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>
        <v>7</v>
      </c>
      <c r="U11" s="112">
        <v>8</v>
      </c>
      <c r="V11" s="114">
        <v>9</v>
      </c>
      <c r="W11" s="53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60"/>
    </row>
    <row r="12" spans="1:36" ht="15">
      <c r="A12" s="54" t="s">
        <v>238</v>
      </c>
      <c r="B12" s="113" t="s">
        <v>90</v>
      </c>
      <c r="C12" s="109"/>
      <c r="D12" s="109"/>
      <c r="E12" s="151"/>
      <c r="F12" s="109"/>
      <c r="G12" s="109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4"/>
      <c r="W12" s="53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60"/>
    </row>
    <row r="13" spans="1:36" s="50" customFormat="1" ht="15">
      <c r="A13" s="26" t="s">
        <v>6</v>
      </c>
      <c r="B13" s="18" t="s">
        <v>90</v>
      </c>
      <c r="C13" s="19" t="s">
        <v>7</v>
      </c>
      <c r="D13" s="19" t="s">
        <v>178</v>
      </c>
      <c r="E13" s="153" t="s">
        <v>338</v>
      </c>
      <c r="F13" s="19" t="s">
        <v>171</v>
      </c>
      <c r="G13" s="19" t="s">
        <v>171</v>
      </c>
      <c r="H13" s="56">
        <f>H14+H21+H44+H49</f>
        <v>1530000</v>
      </c>
      <c r="I13" s="56">
        <f aca="true" t="shared" si="0" ref="I13:U13">I14+I21+I44+I49</f>
        <v>1530000</v>
      </c>
      <c r="J13" s="56">
        <f t="shared" si="0"/>
        <v>1530000</v>
      </c>
      <c r="K13" s="56">
        <f t="shared" si="0"/>
        <v>1530000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1530000</v>
      </c>
      <c r="U13" s="56">
        <f t="shared" si="0"/>
        <v>376380.02</v>
      </c>
      <c r="V13" s="33">
        <f>U13/T13*100</f>
        <v>24.600001307189544</v>
      </c>
      <c r="W13" s="33">
        <f>T13-U13</f>
        <v>1153619.98</v>
      </c>
      <c r="X13" s="33">
        <f aca="true" t="shared" si="1" ref="X13:X77">I13-H13</f>
        <v>0</v>
      </c>
      <c r="Y13" s="33">
        <f aca="true" t="shared" si="2" ref="Y13:Y77">J13-I13</f>
        <v>0</v>
      </c>
      <c r="Z13" s="33">
        <f aca="true" t="shared" si="3" ref="Z13:AC77">K13-J13</f>
        <v>0</v>
      </c>
      <c r="AA13" s="33">
        <f aca="true" t="shared" si="4" ref="AA13:AI28">L13-K13</f>
        <v>-1530000</v>
      </c>
      <c r="AB13" s="33">
        <f t="shared" si="4"/>
        <v>0</v>
      </c>
      <c r="AC13" s="33">
        <f t="shared" si="4"/>
        <v>0</v>
      </c>
      <c r="AD13" s="33">
        <f t="shared" si="4"/>
        <v>0</v>
      </c>
      <c r="AE13" s="33">
        <f t="shared" si="4"/>
        <v>0</v>
      </c>
      <c r="AF13" s="33">
        <f t="shared" si="4"/>
        <v>0</v>
      </c>
      <c r="AG13" s="33">
        <f t="shared" si="4"/>
        <v>0</v>
      </c>
      <c r="AH13" s="33">
        <f t="shared" si="4"/>
        <v>0</v>
      </c>
      <c r="AI13" s="33">
        <f t="shared" si="4"/>
        <v>1530000</v>
      </c>
      <c r="AJ13" s="84">
        <f aca="true" t="shared" si="5" ref="AJ13:AJ77">Y13+Z13+AA13+AB13+AC13+AD13+AE13+AF13+AG13+AH13+AI13</f>
        <v>0</v>
      </c>
    </row>
    <row r="14" spans="1:36" s="50" customFormat="1" ht="33">
      <c r="A14" s="26" t="s">
        <v>8</v>
      </c>
      <c r="B14" s="18" t="s">
        <v>90</v>
      </c>
      <c r="C14" s="19" t="s">
        <v>7</v>
      </c>
      <c r="D14" s="19" t="s">
        <v>9</v>
      </c>
      <c r="E14" s="153" t="s">
        <v>338</v>
      </c>
      <c r="F14" s="19" t="s">
        <v>171</v>
      </c>
      <c r="G14" s="19" t="s">
        <v>171</v>
      </c>
      <c r="H14" s="56">
        <f>H15</f>
        <v>415753</v>
      </c>
      <c r="I14" s="33">
        <f aca="true" t="shared" si="6" ref="I14:U14">I15</f>
        <v>415753</v>
      </c>
      <c r="J14" s="33">
        <f t="shared" si="6"/>
        <v>415753</v>
      </c>
      <c r="K14" s="33">
        <f t="shared" si="6"/>
        <v>415753</v>
      </c>
      <c r="L14" s="33">
        <f t="shared" si="6"/>
        <v>0</v>
      </c>
      <c r="M14" s="33">
        <f t="shared" si="6"/>
        <v>0</v>
      </c>
      <c r="N14" s="33">
        <f t="shared" si="6"/>
        <v>0</v>
      </c>
      <c r="O14" s="33">
        <f t="shared" si="6"/>
        <v>0</v>
      </c>
      <c r="P14" s="33">
        <f t="shared" si="6"/>
        <v>0</v>
      </c>
      <c r="Q14" s="33">
        <f t="shared" si="6"/>
        <v>0</v>
      </c>
      <c r="R14" s="33">
        <f t="shared" si="6"/>
        <v>0</v>
      </c>
      <c r="S14" s="33">
        <f t="shared" si="6"/>
        <v>0</v>
      </c>
      <c r="T14" s="33">
        <f t="shared" si="6"/>
        <v>415753</v>
      </c>
      <c r="U14" s="66">
        <f t="shared" si="6"/>
        <v>103924.62</v>
      </c>
      <c r="V14" s="33">
        <f aca="true" t="shared" si="7" ref="V14:V82">U14/T14*100</f>
        <v>24.996721611148924</v>
      </c>
      <c r="W14" s="33">
        <f aca="true" t="shared" si="8" ref="W14:W77">T14-U14</f>
        <v>311828.38</v>
      </c>
      <c r="X14" s="33">
        <f t="shared" si="1"/>
        <v>0</v>
      </c>
      <c r="Y14" s="33">
        <f t="shared" si="2"/>
        <v>0</v>
      </c>
      <c r="Z14" s="33">
        <f t="shared" si="3"/>
        <v>0</v>
      </c>
      <c r="AA14" s="33">
        <f t="shared" si="4"/>
        <v>-415753</v>
      </c>
      <c r="AB14" s="33">
        <f t="shared" si="4"/>
        <v>0</v>
      </c>
      <c r="AC14" s="33">
        <f t="shared" si="4"/>
        <v>0</v>
      </c>
      <c r="AD14" s="33">
        <f t="shared" si="4"/>
        <v>0</v>
      </c>
      <c r="AE14" s="33">
        <f t="shared" si="4"/>
        <v>0</v>
      </c>
      <c r="AF14" s="33">
        <f t="shared" si="4"/>
        <v>0</v>
      </c>
      <c r="AG14" s="33">
        <f t="shared" si="4"/>
        <v>0</v>
      </c>
      <c r="AH14" s="33">
        <f t="shared" si="4"/>
        <v>0</v>
      </c>
      <c r="AI14" s="33">
        <f t="shared" si="4"/>
        <v>415753</v>
      </c>
      <c r="AJ14" s="84">
        <f t="shared" si="5"/>
        <v>0</v>
      </c>
    </row>
    <row r="15" spans="1:36" s="81" customFormat="1" ht="34.5">
      <c r="A15" s="27" t="s">
        <v>10</v>
      </c>
      <c r="B15" s="20" t="s">
        <v>90</v>
      </c>
      <c r="C15" s="21" t="s">
        <v>7</v>
      </c>
      <c r="D15" s="21" t="s">
        <v>9</v>
      </c>
      <c r="E15" s="153" t="s">
        <v>339</v>
      </c>
      <c r="F15" s="21" t="s">
        <v>171</v>
      </c>
      <c r="G15" s="21" t="s">
        <v>171</v>
      </c>
      <c r="H15" s="57">
        <f>H16</f>
        <v>415753</v>
      </c>
      <c r="I15" s="34">
        <f aca="true" t="shared" si="9" ref="I15:U16">I16</f>
        <v>415753</v>
      </c>
      <c r="J15" s="34">
        <f t="shared" si="9"/>
        <v>415753</v>
      </c>
      <c r="K15" s="34">
        <f t="shared" si="9"/>
        <v>415753</v>
      </c>
      <c r="L15" s="34">
        <f t="shared" si="9"/>
        <v>0</v>
      </c>
      <c r="M15" s="34">
        <f t="shared" si="9"/>
        <v>0</v>
      </c>
      <c r="N15" s="34">
        <f t="shared" si="9"/>
        <v>0</v>
      </c>
      <c r="O15" s="34">
        <f t="shared" si="9"/>
        <v>0</v>
      </c>
      <c r="P15" s="34">
        <f t="shared" si="9"/>
        <v>0</v>
      </c>
      <c r="Q15" s="34">
        <f t="shared" si="9"/>
        <v>0</v>
      </c>
      <c r="R15" s="34">
        <f t="shared" si="9"/>
        <v>0</v>
      </c>
      <c r="S15" s="34">
        <f t="shared" si="9"/>
        <v>0</v>
      </c>
      <c r="T15" s="34">
        <f t="shared" si="9"/>
        <v>415753</v>
      </c>
      <c r="U15" s="67">
        <f t="shared" si="9"/>
        <v>103924.62</v>
      </c>
      <c r="V15" s="33">
        <f t="shared" si="7"/>
        <v>24.996721611148924</v>
      </c>
      <c r="W15" s="34">
        <f t="shared" si="8"/>
        <v>311828.38</v>
      </c>
      <c r="X15" s="33">
        <f t="shared" si="1"/>
        <v>0</v>
      </c>
      <c r="Y15" s="33">
        <f t="shared" si="2"/>
        <v>0</v>
      </c>
      <c r="Z15" s="33">
        <f t="shared" si="3"/>
        <v>0</v>
      </c>
      <c r="AA15" s="33">
        <f t="shared" si="4"/>
        <v>-415753</v>
      </c>
      <c r="AB15" s="33">
        <f t="shared" si="4"/>
        <v>0</v>
      </c>
      <c r="AC15" s="33">
        <f t="shared" si="4"/>
        <v>0</v>
      </c>
      <c r="AD15" s="33">
        <f t="shared" si="4"/>
        <v>0</v>
      </c>
      <c r="AE15" s="33">
        <f t="shared" si="4"/>
        <v>0</v>
      </c>
      <c r="AF15" s="33">
        <f t="shared" si="4"/>
        <v>0</v>
      </c>
      <c r="AG15" s="33">
        <f t="shared" si="4"/>
        <v>0</v>
      </c>
      <c r="AH15" s="33">
        <f t="shared" si="4"/>
        <v>0</v>
      </c>
      <c r="AI15" s="33">
        <f t="shared" si="4"/>
        <v>415753</v>
      </c>
      <c r="AJ15" s="83">
        <f t="shared" si="5"/>
        <v>0</v>
      </c>
    </row>
    <row r="16" spans="1:36" s="81" customFormat="1" ht="36.75" customHeight="1">
      <c r="A16" s="27" t="s">
        <v>11</v>
      </c>
      <c r="B16" s="20" t="s">
        <v>90</v>
      </c>
      <c r="C16" s="21" t="s">
        <v>7</v>
      </c>
      <c r="D16" s="21" t="s">
        <v>9</v>
      </c>
      <c r="E16" s="153" t="s">
        <v>339</v>
      </c>
      <c r="F16" s="21" t="s">
        <v>12</v>
      </c>
      <c r="G16" s="21" t="s">
        <v>171</v>
      </c>
      <c r="H16" s="58">
        <f>H17</f>
        <v>415753</v>
      </c>
      <c r="I16" s="58">
        <f t="shared" si="9"/>
        <v>415753</v>
      </c>
      <c r="J16" s="58">
        <f t="shared" si="9"/>
        <v>415753</v>
      </c>
      <c r="K16" s="58">
        <f t="shared" si="9"/>
        <v>415753</v>
      </c>
      <c r="L16" s="58">
        <f t="shared" si="9"/>
        <v>0</v>
      </c>
      <c r="M16" s="58">
        <f t="shared" si="9"/>
        <v>0</v>
      </c>
      <c r="N16" s="58">
        <f t="shared" si="9"/>
        <v>0</v>
      </c>
      <c r="O16" s="58">
        <f t="shared" si="9"/>
        <v>0</v>
      </c>
      <c r="P16" s="58">
        <f t="shared" si="9"/>
        <v>0</v>
      </c>
      <c r="Q16" s="58">
        <f t="shared" si="9"/>
        <v>0</v>
      </c>
      <c r="R16" s="58">
        <f t="shared" si="9"/>
        <v>0</v>
      </c>
      <c r="S16" s="58">
        <f t="shared" si="9"/>
        <v>0</v>
      </c>
      <c r="T16" s="58">
        <f t="shared" si="9"/>
        <v>415753</v>
      </c>
      <c r="U16" s="58">
        <f t="shared" si="9"/>
        <v>103924.62</v>
      </c>
      <c r="V16" s="33">
        <f t="shared" si="7"/>
        <v>24.996721611148924</v>
      </c>
      <c r="W16" s="34">
        <f t="shared" si="8"/>
        <v>311828.38</v>
      </c>
      <c r="X16" s="33">
        <f t="shared" si="1"/>
        <v>0</v>
      </c>
      <c r="Y16" s="33">
        <f t="shared" si="2"/>
        <v>0</v>
      </c>
      <c r="Z16" s="33">
        <f t="shared" si="3"/>
        <v>0</v>
      </c>
      <c r="AA16" s="33">
        <f t="shared" si="4"/>
        <v>-415753</v>
      </c>
      <c r="AB16" s="33">
        <f t="shared" si="4"/>
        <v>0</v>
      </c>
      <c r="AC16" s="33">
        <f t="shared" si="4"/>
        <v>0</v>
      </c>
      <c r="AD16" s="33">
        <f t="shared" si="4"/>
        <v>0</v>
      </c>
      <c r="AE16" s="33">
        <f t="shared" si="4"/>
        <v>0</v>
      </c>
      <c r="AF16" s="33">
        <f t="shared" si="4"/>
        <v>0</v>
      </c>
      <c r="AG16" s="33">
        <f t="shared" si="4"/>
        <v>0</v>
      </c>
      <c r="AH16" s="33">
        <f t="shared" si="4"/>
        <v>0</v>
      </c>
      <c r="AI16" s="33">
        <f t="shared" si="4"/>
        <v>415753</v>
      </c>
      <c r="AJ16" s="83">
        <f t="shared" si="5"/>
        <v>0</v>
      </c>
    </row>
    <row r="17" spans="1:36" s="81" customFormat="1" ht="23.25">
      <c r="A17" s="27" t="s">
        <v>13</v>
      </c>
      <c r="B17" s="20" t="s">
        <v>90</v>
      </c>
      <c r="C17" s="21" t="s">
        <v>7</v>
      </c>
      <c r="D17" s="21" t="s">
        <v>9</v>
      </c>
      <c r="E17" s="153" t="s">
        <v>339</v>
      </c>
      <c r="F17" s="21" t="s">
        <v>14</v>
      </c>
      <c r="G17" s="21"/>
      <c r="H17" s="58">
        <f>H18</f>
        <v>415753</v>
      </c>
      <c r="I17" s="58">
        <f aca="true" t="shared" si="10" ref="I17:U17">I18</f>
        <v>415753</v>
      </c>
      <c r="J17" s="58">
        <f t="shared" si="10"/>
        <v>415753</v>
      </c>
      <c r="K17" s="58">
        <f t="shared" si="10"/>
        <v>415753</v>
      </c>
      <c r="L17" s="58">
        <f t="shared" si="10"/>
        <v>0</v>
      </c>
      <c r="M17" s="58">
        <f t="shared" si="10"/>
        <v>0</v>
      </c>
      <c r="N17" s="58">
        <f t="shared" si="10"/>
        <v>0</v>
      </c>
      <c r="O17" s="58">
        <f t="shared" si="10"/>
        <v>0</v>
      </c>
      <c r="P17" s="58">
        <f t="shared" si="10"/>
        <v>0</v>
      </c>
      <c r="Q17" s="58">
        <f t="shared" si="10"/>
        <v>0</v>
      </c>
      <c r="R17" s="58">
        <f t="shared" si="10"/>
        <v>0</v>
      </c>
      <c r="S17" s="58">
        <f t="shared" si="10"/>
        <v>0</v>
      </c>
      <c r="T17" s="58">
        <f t="shared" si="10"/>
        <v>415753</v>
      </c>
      <c r="U17" s="58">
        <f t="shared" si="10"/>
        <v>103924.62</v>
      </c>
      <c r="V17" s="33">
        <f t="shared" si="7"/>
        <v>24.996721611148924</v>
      </c>
      <c r="W17" s="34">
        <f t="shared" si="8"/>
        <v>311828.38</v>
      </c>
      <c r="X17" s="33">
        <f t="shared" si="1"/>
        <v>0</v>
      </c>
      <c r="Y17" s="33">
        <f t="shared" si="2"/>
        <v>0</v>
      </c>
      <c r="Z17" s="33">
        <f t="shared" si="3"/>
        <v>0</v>
      </c>
      <c r="AA17" s="33">
        <f t="shared" si="4"/>
        <v>-415753</v>
      </c>
      <c r="AB17" s="33">
        <f t="shared" si="4"/>
        <v>0</v>
      </c>
      <c r="AC17" s="33">
        <f t="shared" si="4"/>
        <v>0</v>
      </c>
      <c r="AD17" s="33">
        <f t="shared" si="4"/>
        <v>0</v>
      </c>
      <c r="AE17" s="33">
        <f t="shared" si="4"/>
        <v>0</v>
      </c>
      <c r="AF17" s="33">
        <f t="shared" si="4"/>
        <v>0</v>
      </c>
      <c r="AG17" s="33">
        <f t="shared" si="4"/>
        <v>0</v>
      </c>
      <c r="AH17" s="33">
        <f t="shared" si="4"/>
        <v>0</v>
      </c>
      <c r="AI17" s="33">
        <f t="shared" si="4"/>
        <v>415753</v>
      </c>
      <c r="AJ17" s="83"/>
    </row>
    <row r="18" spans="1:36" s="81" customFormat="1" ht="45.75">
      <c r="A18" s="28" t="s">
        <v>277</v>
      </c>
      <c r="B18" s="20" t="s">
        <v>90</v>
      </c>
      <c r="C18" s="21" t="s">
        <v>7</v>
      </c>
      <c r="D18" s="21" t="s">
        <v>9</v>
      </c>
      <c r="E18" s="153" t="s">
        <v>339</v>
      </c>
      <c r="F18" s="21" t="s">
        <v>220</v>
      </c>
      <c r="G18" s="21" t="s">
        <v>171</v>
      </c>
      <c r="H18" s="57">
        <f>H19+H20</f>
        <v>415753</v>
      </c>
      <c r="I18" s="34">
        <f aca="true" t="shared" si="11" ref="I18:U18">I19+I20</f>
        <v>415753</v>
      </c>
      <c r="J18" s="34">
        <f t="shared" si="11"/>
        <v>415753</v>
      </c>
      <c r="K18" s="34">
        <f t="shared" si="11"/>
        <v>415753</v>
      </c>
      <c r="L18" s="34">
        <f t="shared" si="11"/>
        <v>0</v>
      </c>
      <c r="M18" s="34">
        <f t="shared" si="11"/>
        <v>0</v>
      </c>
      <c r="N18" s="34">
        <f t="shared" si="11"/>
        <v>0</v>
      </c>
      <c r="O18" s="34">
        <f>O19+O20</f>
        <v>0</v>
      </c>
      <c r="P18" s="34">
        <f>P19+P20</f>
        <v>0</v>
      </c>
      <c r="Q18" s="34">
        <f>Q19+Q20</f>
        <v>0</v>
      </c>
      <c r="R18" s="34">
        <f>R19+R20</f>
        <v>0</v>
      </c>
      <c r="S18" s="34">
        <f>S19+S20</f>
        <v>0</v>
      </c>
      <c r="T18" s="34">
        <f t="shared" si="11"/>
        <v>415753</v>
      </c>
      <c r="U18" s="67">
        <f t="shared" si="11"/>
        <v>103924.62</v>
      </c>
      <c r="V18" s="33">
        <f t="shared" si="7"/>
        <v>24.996721611148924</v>
      </c>
      <c r="W18" s="34">
        <f t="shared" si="8"/>
        <v>311828.38</v>
      </c>
      <c r="X18" s="33">
        <f t="shared" si="1"/>
        <v>0</v>
      </c>
      <c r="Y18" s="33">
        <f t="shared" si="2"/>
        <v>0</v>
      </c>
      <c r="Z18" s="33">
        <f t="shared" si="3"/>
        <v>0</v>
      </c>
      <c r="AA18" s="33">
        <f t="shared" si="4"/>
        <v>-415753</v>
      </c>
      <c r="AB18" s="33">
        <f t="shared" si="4"/>
        <v>0</v>
      </c>
      <c r="AC18" s="33">
        <f t="shared" si="4"/>
        <v>0</v>
      </c>
      <c r="AD18" s="33">
        <f t="shared" si="4"/>
        <v>0</v>
      </c>
      <c r="AE18" s="33">
        <f t="shared" si="4"/>
        <v>0</v>
      </c>
      <c r="AF18" s="33">
        <f t="shared" si="4"/>
        <v>0</v>
      </c>
      <c r="AG18" s="33">
        <f t="shared" si="4"/>
        <v>0</v>
      </c>
      <c r="AH18" s="33">
        <f t="shared" si="4"/>
        <v>0</v>
      </c>
      <c r="AI18" s="33">
        <f t="shared" si="4"/>
        <v>415753</v>
      </c>
      <c r="AJ18" s="83">
        <f t="shared" si="5"/>
        <v>0</v>
      </c>
    </row>
    <row r="19" spans="1:36" s="81" customFormat="1" ht="15">
      <c r="A19" s="27" t="s">
        <v>206</v>
      </c>
      <c r="B19" s="20" t="s">
        <v>90</v>
      </c>
      <c r="C19" s="21" t="s">
        <v>7</v>
      </c>
      <c r="D19" s="21" t="s">
        <v>9</v>
      </c>
      <c r="E19" s="153" t="s">
        <v>339</v>
      </c>
      <c r="F19" s="21" t="s">
        <v>220</v>
      </c>
      <c r="G19" s="21" t="s">
        <v>194</v>
      </c>
      <c r="H19" s="57">
        <v>319319</v>
      </c>
      <c r="I19" s="34">
        <v>319319</v>
      </c>
      <c r="J19" s="34">
        <v>319319</v>
      </c>
      <c r="K19" s="34">
        <v>319319</v>
      </c>
      <c r="L19" s="34"/>
      <c r="M19" s="34"/>
      <c r="N19" s="34"/>
      <c r="O19" s="34"/>
      <c r="P19" s="34"/>
      <c r="Q19" s="35"/>
      <c r="R19" s="35"/>
      <c r="S19" s="35"/>
      <c r="T19" s="35">
        <v>319319</v>
      </c>
      <c r="U19" s="68">
        <v>79819.2</v>
      </c>
      <c r="V19" s="33">
        <f t="shared" si="7"/>
        <v>24.996696093874775</v>
      </c>
      <c r="W19" s="34">
        <f t="shared" si="8"/>
        <v>239499.8</v>
      </c>
      <c r="X19" s="33">
        <f t="shared" si="1"/>
        <v>0</v>
      </c>
      <c r="Y19" s="33">
        <f t="shared" si="2"/>
        <v>0</v>
      </c>
      <c r="Z19" s="33">
        <f t="shared" si="3"/>
        <v>0</v>
      </c>
      <c r="AA19" s="33">
        <f t="shared" si="4"/>
        <v>-319319</v>
      </c>
      <c r="AB19" s="33">
        <f t="shared" si="4"/>
        <v>0</v>
      </c>
      <c r="AC19" s="33">
        <f t="shared" si="4"/>
        <v>0</v>
      </c>
      <c r="AD19" s="33">
        <f t="shared" si="4"/>
        <v>0</v>
      </c>
      <c r="AE19" s="33">
        <f t="shared" si="4"/>
        <v>0</v>
      </c>
      <c r="AF19" s="33">
        <f t="shared" si="4"/>
        <v>0</v>
      </c>
      <c r="AG19" s="33">
        <f t="shared" si="4"/>
        <v>0</v>
      </c>
      <c r="AH19" s="33">
        <f t="shared" si="4"/>
        <v>0</v>
      </c>
      <c r="AI19" s="33">
        <f t="shared" si="4"/>
        <v>319319</v>
      </c>
      <c r="AJ19" s="83">
        <f t="shared" si="5"/>
        <v>0</v>
      </c>
    </row>
    <row r="20" spans="1:36" s="81" customFormat="1" ht="15">
      <c r="A20" s="27" t="s">
        <v>196</v>
      </c>
      <c r="B20" s="20" t="s">
        <v>90</v>
      </c>
      <c r="C20" s="21" t="s">
        <v>7</v>
      </c>
      <c r="D20" s="21" t="s">
        <v>9</v>
      </c>
      <c r="E20" s="153" t="s">
        <v>339</v>
      </c>
      <c r="F20" s="21" t="s">
        <v>340</v>
      </c>
      <c r="G20" s="21" t="s">
        <v>193</v>
      </c>
      <c r="H20" s="57">
        <v>96434</v>
      </c>
      <c r="I20" s="34">
        <v>96434</v>
      </c>
      <c r="J20" s="34">
        <v>96434</v>
      </c>
      <c r="K20" s="34">
        <v>96434</v>
      </c>
      <c r="L20" s="34"/>
      <c r="M20" s="34"/>
      <c r="N20" s="34"/>
      <c r="O20" s="34"/>
      <c r="P20" s="34"/>
      <c r="Q20" s="35"/>
      <c r="R20" s="35"/>
      <c r="S20" s="35"/>
      <c r="T20" s="35">
        <v>96434</v>
      </c>
      <c r="U20" s="68">
        <v>24105.42</v>
      </c>
      <c r="V20" s="33">
        <f t="shared" si="7"/>
        <v>24.996806105730343</v>
      </c>
      <c r="W20" s="34">
        <f t="shared" si="8"/>
        <v>72328.58</v>
      </c>
      <c r="X20" s="33">
        <f t="shared" si="1"/>
        <v>0</v>
      </c>
      <c r="Y20" s="33">
        <f t="shared" si="2"/>
        <v>0</v>
      </c>
      <c r="Z20" s="33">
        <f t="shared" si="3"/>
        <v>0</v>
      </c>
      <c r="AA20" s="33">
        <f t="shared" si="4"/>
        <v>-96434</v>
      </c>
      <c r="AB20" s="33">
        <f t="shared" si="4"/>
        <v>0</v>
      </c>
      <c r="AC20" s="33">
        <f t="shared" si="4"/>
        <v>0</v>
      </c>
      <c r="AD20" s="33">
        <f t="shared" si="4"/>
        <v>0</v>
      </c>
      <c r="AE20" s="33">
        <f t="shared" si="4"/>
        <v>0</v>
      </c>
      <c r="AF20" s="33">
        <f t="shared" si="4"/>
        <v>0</v>
      </c>
      <c r="AG20" s="33">
        <f t="shared" si="4"/>
        <v>0</v>
      </c>
      <c r="AH20" s="33">
        <f t="shared" si="4"/>
        <v>0</v>
      </c>
      <c r="AI20" s="33">
        <f t="shared" si="4"/>
        <v>96434</v>
      </c>
      <c r="AJ20" s="83">
        <f t="shared" si="5"/>
        <v>0</v>
      </c>
    </row>
    <row r="21" spans="1:36" s="50" customFormat="1" ht="43.5">
      <c r="A21" s="26" t="s">
        <v>15</v>
      </c>
      <c r="B21" s="18" t="s">
        <v>90</v>
      </c>
      <c r="C21" s="19" t="s">
        <v>7</v>
      </c>
      <c r="D21" s="19" t="s">
        <v>16</v>
      </c>
      <c r="E21" s="153" t="s">
        <v>338</v>
      </c>
      <c r="F21" s="19" t="s">
        <v>171</v>
      </c>
      <c r="G21" s="19" t="s">
        <v>171</v>
      </c>
      <c r="H21" s="56">
        <f>H22</f>
        <v>1084247</v>
      </c>
      <c r="I21" s="33">
        <f aca="true" t="shared" si="12" ref="I21:U21">I22</f>
        <v>1084247</v>
      </c>
      <c r="J21" s="33">
        <f t="shared" si="12"/>
        <v>1084247</v>
      </c>
      <c r="K21" s="33">
        <f t="shared" si="12"/>
        <v>1084247</v>
      </c>
      <c r="L21" s="33">
        <f t="shared" si="12"/>
        <v>0</v>
      </c>
      <c r="M21" s="33">
        <f t="shared" si="12"/>
        <v>0</v>
      </c>
      <c r="N21" s="33">
        <f t="shared" si="12"/>
        <v>0</v>
      </c>
      <c r="O21" s="33">
        <f t="shared" si="12"/>
        <v>0</v>
      </c>
      <c r="P21" s="33">
        <f t="shared" si="12"/>
        <v>0</v>
      </c>
      <c r="Q21" s="33">
        <f t="shared" si="12"/>
        <v>0</v>
      </c>
      <c r="R21" s="33">
        <f t="shared" si="12"/>
        <v>0</v>
      </c>
      <c r="S21" s="33">
        <f t="shared" si="12"/>
        <v>0</v>
      </c>
      <c r="T21" s="33">
        <f t="shared" si="12"/>
        <v>1084247</v>
      </c>
      <c r="U21" s="66">
        <f t="shared" si="12"/>
        <v>268255.4</v>
      </c>
      <c r="V21" s="33">
        <f t="shared" si="7"/>
        <v>24.741170600425917</v>
      </c>
      <c r="W21" s="34">
        <f t="shared" si="8"/>
        <v>815991.6</v>
      </c>
      <c r="X21" s="33">
        <f t="shared" si="1"/>
        <v>0</v>
      </c>
      <c r="Y21" s="33">
        <f t="shared" si="2"/>
        <v>0</v>
      </c>
      <c r="Z21" s="33">
        <f t="shared" si="3"/>
        <v>0</v>
      </c>
      <c r="AA21" s="33">
        <f t="shared" si="4"/>
        <v>-1084247</v>
      </c>
      <c r="AB21" s="33">
        <f t="shared" si="4"/>
        <v>0</v>
      </c>
      <c r="AC21" s="33">
        <f t="shared" si="4"/>
        <v>0</v>
      </c>
      <c r="AD21" s="33">
        <f t="shared" si="4"/>
        <v>0</v>
      </c>
      <c r="AE21" s="33">
        <f t="shared" si="4"/>
        <v>0</v>
      </c>
      <c r="AF21" s="33">
        <f t="shared" si="4"/>
        <v>0</v>
      </c>
      <c r="AG21" s="33">
        <f t="shared" si="4"/>
        <v>0</v>
      </c>
      <c r="AH21" s="33">
        <f t="shared" si="4"/>
        <v>0</v>
      </c>
      <c r="AI21" s="33">
        <f t="shared" si="4"/>
        <v>1084247</v>
      </c>
      <c r="AJ21" s="84">
        <f t="shared" si="5"/>
        <v>0</v>
      </c>
    </row>
    <row r="22" spans="1:36" s="81" customFormat="1" ht="23.25">
      <c r="A22" s="27" t="s">
        <v>17</v>
      </c>
      <c r="B22" s="20" t="s">
        <v>90</v>
      </c>
      <c r="C22" s="21" t="s">
        <v>7</v>
      </c>
      <c r="D22" s="21" t="s">
        <v>16</v>
      </c>
      <c r="E22" s="153" t="s">
        <v>341</v>
      </c>
      <c r="F22" s="21" t="s">
        <v>171</v>
      </c>
      <c r="G22" s="21" t="s">
        <v>171</v>
      </c>
      <c r="H22" s="57">
        <f aca="true" t="shared" si="13" ref="H22:U22">H23+H29+H39</f>
        <v>1084247</v>
      </c>
      <c r="I22" s="34">
        <f t="shared" si="13"/>
        <v>1084247</v>
      </c>
      <c r="J22" s="34">
        <f t="shared" si="13"/>
        <v>1084247</v>
      </c>
      <c r="K22" s="34">
        <f t="shared" si="13"/>
        <v>1084247</v>
      </c>
      <c r="L22" s="34">
        <f t="shared" si="13"/>
        <v>0</v>
      </c>
      <c r="M22" s="34">
        <f t="shared" si="13"/>
        <v>0</v>
      </c>
      <c r="N22" s="34">
        <f t="shared" si="13"/>
        <v>0</v>
      </c>
      <c r="O22" s="34">
        <f t="shared" si="13"/>
        <v>0</v>
      </c>
      <c r="P22" s="34">
        <f t="shared" si="13"/>
        <v>0</v>
      </c>
      <c r="Q22" s="34">
        <f t="shared" si="13"/>
        <v>0</v>
      </c>
      <c r="R22" s="34">
        <f t="shared" si="13"/>
        <v>0</v>
      </c>
      <c r="S22" s="34">
        <f t="shared" si="13"/>
        <v>0</v>
      </c>
      <c r="T22" s="34">
        <f t="shared" si="13"/>
        <v>1084247</v>
      </c>
      <c r="U22" s="67">
        <f t="shared" si="13"/>
        <v>268255.4</v>
      </c>
      <c r="V22" s="33">
        <f t="shared" si="7"/>
        <v>24.741170600425917</v>
      </c>
      <c r="W22" s="34">
        <f t="shared" si="8"/>
        <v>815991.6</v>
      </c>
      <c r="X22" s="33">
        <f t="shared" si="1"/>
        <v>0</v>
      </c>
      <c r="Y22" s="33">
        <f t="shared" si="2"/>
        <v>0</v>
      </c>
      <c r="Z22" s="33">
        <f t="shared" si="3"/>
        <v>0</v>
      </c>
      <c r="AA22" s="33">
        <f t="shared" si="4"/>
        <v>-1084247</v>
      </c>
      <c r="AB22" s="33">
        <f t="shared" si="4"/>
        <v>0</v>
      </c>
      <c r="AC22" s="33">
        <f t="shared" si="4"/>
        <v>0</v>
      </c>
      <c r="AD22" s="33">
        <f t="shared" si="4"/>
        <v>0</v>
      </c>
      <c r="AE22" s="33">
        <f t="shared" si="4"/>
        <v>0</v>
      </c>
      <c r="AF22" s="33">
        <f t="shared" si="4"/>
        <v>0</v>
      </c>
      <c r="AG22" s="33">
        <f t="shared" si="4"/>
        <v>0</v>
      </c>
      <c r="AH22" s="33">
        <f t="shared" si="4"/>
        <v>0</v>
      </c>
      <c r="AI22" s="33">
        <f t="shared" si="4"/>
        <v>1084247</v>
      </c>
      <c r="AJ22" s="83">
        <f t="shared" si="5"/>
        <v>0</v>
      </c>
    </row>
    <row r="23" spans="1:36" s="81" customFormat="1" ht="36.75" customHeight="1">
      <c r="A23" s="27" t="s">
        <v>11</v>
      </c>
      <c r="B23" s="20" t="s">
        <v>90</v>
      </c>
      <c r="C23" s="21" t="s">
        <v>7</v>
      </c>
      <c r="D23" s="21" t="s">
        <v>16</v>
      </c>
      <c r="E23" s="153" t="s">
        <v>341</v>
      </c>
      <c r="F23" s="21" t="s">
        <v>12</v>
      </c>
      <c r="G23" s="21" t="s">
        <v>171</v>
      </c>
      <c r="H23" s="57">
        <f>H24</f>
        <v>749722</v>
      </c>
      <c r="I23" s="34">
        <f aca="true" t="shared" si="14" ref="I23:S23">I25</f>
        <v>749722</v>
      </c>
      <c r="J23" s="34">
        <f t="shared" si="14"/>
        <v>749722</v>
      </c>
      <c r="K23" s="34">
        <f t="shared" si="14"/>
        <v>749722</v>
      </c>
      <c r="L23" s="34">
        <f t="shared" si="14"/>
        <v>0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4">
        <f t="shared" si="14"/>
        <v>0</v>
      </c>
      <c r="Q23" s="34">
        <f t="shared" si="14"/>
        <v>0</v>
      </c>
      <c r="R23" s="34">
        <f t="shared" si="14"/>
        <v>0</v>
      </c>
      <c r="S23" s="34">
        <f t="shared" si="14"/>
        <v>0</v>
      </c>
      <c r="T23" s="34">
        <f>T24</f>
        <v>749722</v>
      </c>
      <c r="U23" s="34">
        <f>U24</f>
        <v>177409.59</v>
      </c>
      <c r="V23" s="33">
        <f t="shared" si="7"/>
        <v>23.66338322738295</v>
      </c>
      <c r="W23" s="34">
        <f t="shared" si="8"/>
        <v>572312.41</v>
      </c>
      <c r="X23" s="33">
        <f t="shared" si="1"/>
        <v>0</v>
      </c>
      <c r="Y23" s="33">
        <f t="shared" si="2"/>
        <v>0</v>
      </c>
      <c r="Z23" s="33">
        <f t="shared" si="3"/>
        <v>0</v>
      </c>
      <c r="AA23" s="33">
        <f t="shared" si="4"/>
        <v>-749722</v>
      </c>
      <c r="AB23" s="33">
        <f t="shared" si="4"/>
        <v>0</v>
      </c>
      <c r="AC23" s="33">
        <f t="shared" si="4"/>
        <v>0</v>
      </c>
      <c r="AD23" s="33">
        <f t="shared" si="4"/>
        <v>0</v>
      </c>
      <c r="AE23" s="33">
        <f t="shared" si="4"/>
        <v>0</v>
      </c>
      <c r="AF23" s="33">
        <f t="shared" si="4"/>
        <v>0</v>
      </c>
      <c r="AG23" s="33">
        <f t="shared" si="4"/>
        <v>0</v>
      </c>
      <c r="AH23" s="33">
        <f t="shared" si="4"/>
        <v>0</v>
      </c>
      <c r="AI23" s="33">
        <f t="shared" si="4"/>
        <v>749722</v>
      </c>
      <c r="AJ23" s="83">
        <f t="shared" si="5"/>
        <v>0</v>
      </c>
    </row>
    <row r="24" spans="1:36" s="81" customFormat="1" ht="36.75" customHeight="1">
      <c r="A24" s="27" t="s">
        <v>13</v>
      </c>
      <c r="B24" s="20" t="s">
        <v>90</v>
      </c>
      <c r="C24" s="21" t="s">
        <v>7</v>
      </c>
      <c r="D24" s="21" t="s">
        <v>16</v>
      </c>
      <c r="E24" s="153" t="s">
        <v>341</v>
      </c>
      <c r="F24" s="21" t="s">
        <v>14</v>
      </c>
      <c r="G24" s="21"/>
      <c r="H24" s="57">
        <f>H25</f>
        <v>749722</v>
      </c>
      <c r="I24" s="57">
        <f aca="true" t="shared" si="15" ref="I24:U24">I25</f>
        <v>749722</v>
      </c>
      <c r="J24" s="57">
        <f t="shared" si="15"/>
        <v>749722</v>
      </c>
      <c r="K24" s="57">
        <f t="shared" si="15"/>
        <v>749722</v>
      </c>
      <c r="L24" s="57">
        <f t="shared" si="15"/>
        <v>0</v>
      </c>
      <c r="M24" s="57">
        <f t="shared" si="15"/>
        <v>0</v>
      </c>
      <c r="N24" s="57">
        <f t="shared" si="15"/>
        <v>0</v>
      </c>
      <c r="O24" s="57">
        <f t="shared" si="15"/>
        <v>0</v>
      </c>
      <c r="P24" s="57">
        <f t="shared" si="15"/>
        <v>0</v>
      </c>
      <c r="Q24" s="57">
        <f t="shared" si="15"/>
        <v>0</v>
      </c>
      <c r="R24" s="57">
        <f t="shared" si="15"/>
        <v>0</v>
      </c>
      <c r="S24" s="57">
        <f t="shared" si="15"/>
        <v>0</v>
      </c>
      <c r="T24" s="57">
        <f t="shared" si="15"/>
        <v>749722</v>
      </c>
      <c r="U24" s="57">
        <f t="shared" si="15"/>
        <v>177409.59</v>
      </c>
      <c r="V24" s="33">
        <f t="shared" si="7"/>
        <v>23.66338322738295</v>
      </c>
      <c r="W24" s="34">
        <f t="shared" si="8"/>
        <v>572312.41</v>
      </c>
      <c r="X24" s="33">
        <f t="shared" si="1"/>
        <v>0</v>
      </c>
      <c r="Y24" s="33">
        <f t="shared" si="2"/>
        <v>0</v>
      </c>
      <c r="Z24" s="33">
        <f t="shared" si="3"/>
        <v>0</v>
      </c>
      <c r="AA24" s="33">
        <f t="shared" si="4"/>
        <v>-749722</v>
      </c>
      <c r="AB24" s="33">
        <f t="shared" si="4"/>
        <v>0</v>
      </c>
      <c r="AC24" s="33">
        <f t="shared" si="4"/>
        <v>0</v>
      </c>
      <c r="AD24" s="33">
        <f t="shared" si="4"/>
        <v>0</v>
      </c>
      <c r="AE24" s="33">
        <f t="shared" si="4"/>
        <v>0</v>
      </c>
      <c r="AF24" s="33">
        <f t="shared" si="4"/>
        <v>0</v>
      </c>
      <c r="AG24" s="33">
        <f t="shared" si="4"/>
        <v>0</v>
      </c>
      <c r="AH24" s="33">
        <f t="shared" si="4"/>
        <v>0</v>
      </c>
      <c r="AI24" s="33">
        <f t="shared" si="4"/>
        <v>749722</v>
      </c>
      <c r="AJ24" s="83"/>
    </row>
    <row r="25" spans="1:36" s="81" customFormat="1" ht="45.75">
      <c r="A25" s="28" t="s">
        <v>277</v>
      </c>
      <c r="B25" s="20" t="s">
        <v>90</v>
      </c>
      <c r="C25" s="21" t="s">
        <v>7</v>
      </c>
      <c r="D25" s="21" t="s">
        <v>16</v>
      </c>
      <c r="E25" s="153" t="s">
        <v>341</v>
      </c>
      <c r="F25" s="21" t="s">
        <v>220</v>
      </c>
      <c r="G25" s="21" t="s">
        <v>171</v>
      </c>
      <c r="H25" s="57">
        <f>H26+H27+H28</f>
        <v>749722</v>
      </c>
      <c r="I25" s="34">
        <f aca="true" t="shared" si="16" ref="I25:N25">I26+I27+I28</f>
        <v>749722</v>
      </c>
      <c r="J25" s="34">
        <f t="shared" si="16"/>
        <v>749722</v>
      </c>
      <c r="K25" s="34">
        <f t="shared" si="16"/>
        <v>749722</v>
      </c>
      <c r="L25" s="34">
        <f t="shared" si="16"/>
        <v>0</v>
      </c>
      <c r="M25" s="34">
        <f t="shared" si="16"/>
        <v>0</v>
      </c>
      <c r="N25" s="34">
        <f t="shared" si="16"/>
        <v>0</v>
      </c>
      <c r="O25" s="34">
        <f aca="true" t="shared" si="17" ref="O25:U25">O26+O27+O28</f>
        <v>0</v>
      </c>
      <c r="P25" s="34">
        <f t="shared" si="17"/>
        <v>0</v>
      </c>
      <c r="Q25" s="34">
        <f t="shared" si="17"/>
        <v>0</v>
      </c>
      <c r="R25" s="34">
        <f t="shared" si="17"/>
        <v>0</v>
      </c>
      <c r="S25" s="34">
        <f t="shared" si="17"/>
        <v>0</v>
      </c>
      <c r="T25" s="34">
        <f t="shared" si="17"/>
        <v>749722</v>
      </c>
      <c r="U25" s="34">
        <f t="shared" si="17"/>
        <v>177409.59</v>
      </c>
      <c r="V25" s="33">
        <f t="shared" si="7"/>
        <v>23.66338322738295</v>
      </c>
      <c r="W25" s="34">
        <f t="shared" si="8"/>
        <v>572312.41</v>
      </c>
      <c r="X25" s="33">
        <f t="shared" si="1"/>
        <v>0</v>
      </c>
      <c r="Y25" s="33">
        <f t="shared" si="2"/>
        <v>0</v>
      </c>
      <c r="Z25" s="33">
        <f t="shared" si="3"/>
        <v>0</v>
      </c>
      <c r="AA25" s="33">
        <f t="shared" si="4"/>
        <v>-749722</v>
      </c>
      <c r="AB25" s="33">
        <f t="shared" si="4"/>
        <v>0</v>
      </c>
      <c r="AC25" s="33">
        <f t="shared" si="4"/>
        <v>0</v>
      </c>
      <c r="AD25" s="33">
        <f t="shared" si="4"/>
        <v>0</v>
      </c>
      <c r="AE25" s="33">
        <f t="shared" si="4"/>
        <v>0</v>
      </c>
      <c r="AF25" s="33">
        <f t="shared" si="4"/>
        <v>0</v>
      </c>
      <c r="AG25" s="33">
        <f t="shared" si="4"/>
        <v>0</v>
      </c>
      <c r="AH25" s="33">
        <f t="shared" si="4"/>
        <v>0</v>
      </c>
      <c r="AI25" s="33">
        <f t="shared" si="4"/>
        <v>749722</v>
      </c>
      <c r="AJ25" s="83">
        <f t="shared" si="5"/>
        <v>0</v>
      </c>
    </row>
    <row r="26" spans="1:36" s="81" customFormat="1" ht="15">
      <c r="A26" s="27" t="s">
        <v>195</v>
      </c>
      <c r="B26" s="20" t="s">
        <v>90</v>
      </c>
      <c r="C26" s="21" t="s">
        <v>7</v>
      </c>
      <c r="D26" s="21" t="s">
        <v>16</v>
      </c>
      <c r="E26" s="153" t="s">
        <v>341</v>
      </c>
      <c r="F26" s="21" t="s">
        <v>220</v>
      </c>
      <c r="G26" s="21" t="s">
        <v>194</v>
      </c>
      <c r="H26" s="57">
        <v>545102</v>
      </c>
      <c r="I26" s="34">
        <v>545102</v>
      </c>
      <c r="J26" s="34">
        <v>545102</v>
      </c>
      <c r="K26" s="34">
        <v>545102</v>
      </c>
      <c r="L26" s="34"/>
      <c r="M26" s="34"/>
      <c r="N26" s="34"/>
      <c r="O26" s="35"/>
      <c r="P26" s="35"/>
      <c r="Q26" s="35"/>
      <c r="R26" s="35"/>
      <c r="S26" s="35"/>
      <c r="T26" s="35">
        <v>545102</v>
      </c>
      <c r="U26" s="68">
        <v>136259.28</v>
      </c>
      <c r="V26" s="33">
        <f t="shared" si="7"/>
        <v>24.997024410110402</v>
      </c>
      <c r="W26" s="34">
        <f t="shared" si="8"/>
        <v>408842.72</v>
      </c>
      <c r="X26" s="33">
        <f t="shared" si="1"/>
        <v>0</v>
      </c>
      <c r="Y26" s="33">
        <f t="shared" si="2"/>
        <v>0</v>
      </c>
      <c r="Z26" s="33">
        <f t="shared" si="3"/>
        <v>0</v>
      </c>
      <c r="AA26" s="33">
        <f t="shared" si="4"/>
        <v>-545102</v>
      </c>
      <c r="AB26" s="33">
        <f t="shared" si="4"/>
        <v>0</v>
      </c>
      <c r="AC26" s="33">
        <f t="shared" si="4"/>
        <v>0</v>
      </c>
      <c r="AD26" s="33">
        <f t="shared" si="4"/>
        <v>0</v>
      </c>
      <c r="AE26" s="33">
        <f t="shared" si="4"/>
        <v>0</v>
      </c>
      <c r="AF26" s="33">
        <f t="shared" si="4"/>
        <v>0</v>
      </c>
      <c r="AG26" s="33">
        <f t="shared" si="4"/>
        <v>0</v>
      </c>
      <c r="AH26" s="33">
        <f t="shared" si="4"/>
        <v>0</v>
      </c>
      <c r="AI26" s="33">
        <f t="shared" si="4"/>
        <v>545102</v>
      </c>
      <c r="AJ26" s="83">
        <f t="shared" si="5"/>
        <v>0</v>
      </c>
    </row>
    <row r="27" spans="1:36" s="81" customFormat="1" ht="34.5">
      <c r="A27" s="27" t="s">
        <v>279</v>
      </c>
      <c r="B27" s="20" t="s">
        <v>90</v>
      </c>
      <c r="C27" s="21" t="s">
        <v>7</v>
      </c>
      <c r="D27" s="21" t="s">
        <v>16</v>
      </c>
      <c r="E27" s="153" t="s">
        <v>341</v>
      </c>
      <c r="F27" s="21" t="s">
        <v>278</v>
      </c>
      <c r="G27" s="21" t="s">
        <v>204</v>
      </c>
      <c r="H27" s="57">
        <v>40000</v>
      </c>
      <c r="I27" s="34">
        <v>40000</v>
      </c>
      <c r="J27" s="34">
        <v>40000</v>
      </c>
      <c r="K27" s="34">
        <v>40000</v>
      </c>
      <c r="L27" s="34"/>
      <c r="M27" s="34"/>
      <c r="N27" s="34"/>
      <c r="O27" s="35"/>
      <c r="P27" s="35"/>
      <c r="Q27" s="35"/>
      <c r="R27" s="35"/>
      <c r="S27" s="35"/>
      <c r="T27" s="35">
        <v>40000</v>
      </c>
      <c r="U27" s="68"/>
      <c r="V27" s="33">
        <f t="shared" si="7"/>
        <v>0</v>
      </c>
      <c r="W27" s="34">
        <f t="shared" si="8"/>
        <v>40000</v>
      </c>
      <c r="X27" s="33">
        <f t="shared" si="1"/>
        <v>0</v>
      </c>
      <c r="Y27" s="33">
        <f t="shared" si="2"/>
        <v>0</v>
      </c>
      <c r="Z27" s="33">
        <f t="shared" si="3"/>
        <v>0</v>
      </c>
      <c r="AA27" s="33">
        <f t="shared" si="4"/>
        <v>-40000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3">
        <f t="shared" si="4"/>
        <v>40000</v>
      </c>
      <c r="AJ27" s="83">
        <f t="shared" si="5"/>
        <v>0</v>
      </c>
    </row>
    <row r="28" spans="1:36" s="81" customFormat="1" ht="15">
      <c r="A28" s="27" t="s">
        <v>196</v>
      </c>
      <c r="B28" s="20" t="s">
        <v>90</v>
      </c>
      <c r="C28" s="21" t="s">
        <v>7</v>
      </c>
      <c r="D28" s="21" t="s">
        <v>16</v>
      </c>
      <c r="E28" s="153" t="s">
        <v>341</v>
      </c>
      <c r="F28" s="21" t="s">
        <v>340</v>
      </c>
      <c r="G28" s="21" t="s">
        <v>193</v>
      </c>
      <c r="H28" s="57">
        <v>164620</v>
      </c>
      <c r="I28" s="34">
        <v>164620</v>
      </c>
      <c r="J28" s="34">
        <v>164620</v>
      </c>
      <c r="K28" s="34">
        <v>164620</v>
      </c>
      <c r="L28" s="34"/>
      <c r="M28" s="34"/>
      <c r="N28" s="34"/>
      <c r="O28" s="35"/>
      <c r="P28" s="35"/>
      <c r="Q28" s="35"/>
      <c r="R28" s="35"/>
      <c r="S28" s="35"/>
      <c r="T28" s="35">
        <v>164620</v>
      </c>
      <c r="U28" s="68">
        <v>41150.31</v>
      </c>
      <c r="V28" s="33">
        <f t="shared" si="7"/>
        <v>24.997151014457536</v>
      </c>
      <c r="W28" s="34">
        <f t="shared" si="8"/>
        <v>123469.69</v>
      </c>
      <c r="X28" s="33">
        <f t="shared" si="1"/>
        <v>0</v>
      </c>
      <c r="Y28" s="33">
        <f t="shared" si="2"/>
        <v>0</v>
      </c>
      <c r="Z28" s="33">
        <f t="shared" si="3"/>
        <v>0</v>
      </c>
      <c r="AA28" s="33">
        <f t="shared" si="4"/>
        <v>-164620</v>
      </c>
      <c r="AB28" s="33">
        <f t="shared" si="4"/>
        <v>0</v>
      </c>
      <c r="AC28" s="33">
        <f t="shared" si="4"/>
        <v>0</v>
      </c>
      <c r="AD28" s="33">
        <f t="shared" si="4"/>
        <v>0</v>
      </c>
      <c r="AE28" s="33">
        <f t="shared" si="4"/>
        <v>0</v>
      </c>
      <c r="AF28" s="33">
        <f t="shared" si="4"/>
        <v>0</v>
      </c>
      <c r="AG28" s="33">
        <f t="shared" si="4"/>
        <v>0</v>
      </c>
      <c r="AH28" s="33">
        <f t="shared" si="4"/>
        <v>0</v>
      </c>
      <c r="AI28" s="33">
        <f t="shared" si="4"/>
        <v>164620</v>
      </c>
      <c r="AJ28" s="83">
        <f t="shared" si="5"/>
        <v>0</v>
      </c>
    </row>
    <row r="29" spans="1:36" s="81" customFormat="1" ht="23.25">
      <c r="A29" s="27" t="s">
        <v>18</v>
      </c>
      <c r="B29" s="20" t="s">
        <v>90</v>
      </c>
      <c r="C29" s="21" t="s">
        <v>7</v>
      </c>
      <c r="D29" s="21" t="s">
        <v>16</v>
      </c>
      <c r="E29" s="153" t="s">
        <v>341</v>
      </c>
      <c r="F29" s="21" t="s">
        <v>19</v>
      </c>
      <c r="G29" s="21" t="s">
        <v>171</v>
      </c>
      <c r="H29" s="57">
        <f>H30</f>
        <v>318525</v>
      </c>
      <c r="I29" s="57">
        <f aca="true" t="shared" si="18" ref="I29:U29">I30</f>
        <v>318525</v>
      </c>
      <c r="J29" s="57">
        <f t="shared" si="18"/>
        <v>318525</v>
      </c>
      <c r="K29" s="57">
        <f t="shared" si="18"/>
        <v>318525</v>
      </c>
      <c r="L29" s="57">
        <f t="shared" si="18"/>
        <v>0</v>
      </c>
      <c r="M29" s="57">
        <f t="shared" si="18"/>
        <v>0</v>
      </c>
      <c r="N29" s="57">
        <f t="shared" si="18"/>
        <v>0</v>
      </c>
      <c r="O29" s="57">
        <f t="shared" si="18"/>
        <v>0</v>
      </c>
      <c r="P29" s="57">
        <f t="shared" si="18"/>
        <v>0</v>
      </c>
      <c r="Q29" s="57">
        <f t="shared" si="18"/>
        <v>0</v>
      </c>
      <c r="R29" s="57">
        <f t="shared" si="18"/>
        <v>0</v>
      </c>
      <c r="S29" s="57">
        <f t="shared" si="18"/>
        <v>0</v>
      </c>
      <c r="T29" s="57">
        <f t="shared" si="18"/>
        <v>318525</v>
      </c>
      <c r="U29" s="57">
        <f t="shared" si="18"/>
        <v>87432.81</v>
      </c>
      <c r="V29" s="33">
        <f t="shared" si="7"/>
        <v>27.449277136802447</v>
      </c>
      <c r="W29" s="34">
        <f t="shared" si="8"/>
        <v>231092.19</v>
      </c>
      <c r="X29" s="33">
        <f t="shared" si="1"/>
        <v>0</v>
      </c>
      <c r="Y29" s="33">
        <f t="shared" si="2"/>
        <v>0</v>
      </c>
      <c r="Z29" s="33">
        <f t="shared" si="3"/>
        <v>0</v>
      </c>
      <c r="AA29" s="33">
        <f t="shared" si="3"/>
        <v>-318525</v>
      </c>
      <c r="AB29" s="33">
        <f t="shared" si="3"/>
        <v>0</v>
      </c>
      <c r="AC29" s="33">
        <f t="shared" si="3"/>
        <v>0</v>
      </c>
      <c r="AD29" s="33">
        <f aca="true" t="shared" si="19" ref="AD29:AG92">O29-N29</f>
        <v>0</v>
      </c>
      <c r="AE29" s="33">
        <f t="shared" si="19"/>
        <v>0</v>
      </c>
      <c r="AF29" s="33">
        <f t="shared" si="19"/>
        <v>0</v>
      </c>
      <c r="AG29" s="33">
        <f t="shared" si="19"/>
        <v>0</v>
      </c>
      <c r="AH29" s="33">
        <f aca="true" t="shared" si="20" ref="AH29:AI92">S29-R29</f>
        <v>0</v>
      </c>
      <c r="AI29" s="33">
        <f t="shared" si="20"/>
        <v>318525</v>
      </c>
      <c r="AJ29" s="83">
        <f t="shared" si="5"/>
        <v>0</v>
      </c>
    </row>
    <row r="30" spans="1:36" s="81" customFormat="1" ht="23.25">
      <c r="A30" s="86" t="s">
        <v>20</v>
      </c>
      <c r="B30" s="20" t="s">
        <v>90</v>
      </c>
      <c r="C30" s="21" t="s">
        <v>7</v>
      </c>
      <c r="D30" s="21" t="s">
        <v>16</v>
      </c>
      <c r="E30" s="153" t="s">
        <v>341</v>
      </c>
      <c r="F30" s="21" t="s">
        <v>21</v>
      </c>
      <c r="G30" s="21"/>
      <c r="H30" s="57">
        <f>H31</f>
        <v>318525</v>
      </c>
      <c r="I30" s="57">
        <f aca="true" t="shared" si="21" ref="I30:U30">I31</f>
        <v>318525</v>
      </c>
      <c r="J30" s="57">
        <f t="shared" si="21"/>
        <v>318525</v>
      </c>
      <c r="K30" s="57">
        <f t="shared" si="21"/>
        <v>318525</v>
      </c>
      <c r="L30" s="57">
        <f t="shared" si="21"/>
        <v>0</v>
      </c>
      <c r="M30" s="57">
        <f t="shared" si="21"/>
        <v>0</v>
      </c>
      <c r="N30" s="57">
        <f t="shared" si="21"/>
        <v>0</v>
      </c>
      <c r="O30" s="57">
        <f t="shared" si="21"/>
        <v>0</v>
      </c>
      <c r="P30" s="57">
        <f t="shared" si="21"/>
        <v>0</v>
      </c>
      <c r="Q30" s="57">
        <f t="shared" si="21"/>
        <v>0</v>
      </c>
      <c r="R30" s="57">
        <f t="shared" si="21"/>
        <v>0</v>
      </c>
      <c r="S30" s="57">
        <f t="shared" si="21"/>
        <v>0</v>
      </c>
      <c r="T30" s="57">
        <f t="shared" si="21"/>
        <v>318525</v>
      </c>
      <c r="U30" s="57">
        <f t="shared" si="21"/>
        <v>87432.81</v>
      </c>
      <c r="V30" s="33">
        <f t="shared" si="7"/>
        <v>27.449277136802447</v>
      </c>
      <c r="W30" s="34">
        <f t="shared" si="8"/>
        <v>231092.19</v>
      </c>
      <c r="X30" s="33">
        <f t="shared" si="1"/>
        <v>0</v>
      </c>
      <c r="Y30" s="33">
        <f t="shared" si="2"/>
        <v>0</v>
      </c>
      <c r="Z30" s="33">
        <f t="shared" si="3"/>
        <v>0</v>
      </c>
      <c r="AA30" s="33">
        <f t="shared" si="3"/>
        <v>-318525</v>
      </c>
      <c r="AB30" s="33">
        <f t="shared" si="3"/>
        <v>0</v>
      </c>
      <c r="AC30" s="33">
        <f t="shared" si="3"/>
        <v>0</v>
      </c>
      <c r="AD30" s="33">
        <f t="shared" si="19"/>
        <v>0</v>
      </c>
      <c r="AE30" s="33">
        <f t="shared" si="19"/>
        <v>0</v>
      </c>
      <c r="AF30" s="33">
        <f t="shared" si="19"/>
        <v>0</v>
      </c>
      <c r="AG30" s="33">
        <f t="shared" si="19"/>
        <v>0</v>
      </c>
      <c r="AH30" s="33">
        <f t="shared" si="20"/>
        <v>0</v>
      </c>
      <c r="AI30" s="33">
        <f t="shared" si="20"/>
        <v>318525</v>
      </c>
      <c r="AJ30" s="83"/>
    </row>
    <row r="31" spans="1:36" s="81" customFormat="1" ht="34.5">
      <c r="A31" s="27" t="s">
        <v>276</v>
      </c>
      <c r="B31" s="20" t="s">
        <v>90</v>
      </c>
      <c r="C31" s="21" t="s">
        <v>7</v>
      </c>
      <c r="D31" s="21" t="s">
        <v>16</v>
      </c>
      <c r="E31" s="153" t="s">
        <v>341</v>
      </c>
      <c r="F31" s="21" t="s">
        <v>219</v>
      </c>
      <c r="G31" s="21"/>
      <c r="H31" s="57">
        <f>H32+H33+H34+H35+H36+H37+H38</f>
        <v>318525</v>
      </c>
      <c r="I31" s="57">
        <f aca="true" t="shared" si="22" ref="I31:U31">I32+I33+I34+I35+I36+I37+I38</f>
        <v>318525</v>
      </c>
      <c r="J31" s="57">
        <f t="shared" si="22"/>
        <v>318525</v>
      </c>
      <c r="K31" s="57">
        <f t="shared" si="22"/>
        <v>318525</v>
      </c>
      <c r="L31" s="57">
        <f t="shared" si="22"/>
        <v>0</v>
      </c>
      <c r="M31" s="57">
        <f t="shared" si="22"/>
        <v>0</v>
      </c>
      <c r="N31" s="57">
        <f t="shared" si="22"/>
        <v>0</v>
      </c>
      <c r="O31" s="57">
        <f t="shared" si="22"/>
        <v>0</v>
      </c>
      <c r="P31" s="57">
        <f t="shared" si="22"/>
        <v>0</v>
      </c>
      <c r="Q31" s="57">
        <f t="shared" si="22"/>
        <v>0</v>
      </c>
      <c r="R31" s="57">
        <f t="shared" si="22"/>
        <v>0</v>
      </c>
      <c r="S31" s="57">
        <f t="shared" si="22"/>
        <v>0</v>
      </c>
      <c r="T31" s="57">
        <f t="shared" si="22"/>
        <v>318525</v>
      </c>
      <c r="U31" s="57">
        <f t="shared" si="22"/>
        <v>87432.81</v>
      </c>
      <c r="V31" s="33">
        <f t="shared" si="7"/>
        <v>27.449277136802447</v>
      </c>
      <c r="W31" s="34">
        <f t="shared" si="8"/>
        <v>231092.19</v>
      </c>
      <c r="X31" s="33">
        <f t="shared" si="1"/>
        <v>0</v>
      </c>
      <c r="Y31" s="33">
        <f t="shared" si="2"/>
        <v>0</v>
      </c>
      <c r="Z31" s="33">
        <f t="shared" si="3"/>
        <v>0</v>
      </c>
      <c r="AA31" s="33">
        <f t="shared" si="3"/>
        <v>-318525</v>
      </c>
      <c r="AB31" s="33">
        <f t="shared" si="3"/>
        <v>0</v>
      </c>
      <c r="AC31" s="33">
        <f t="shared" si="3"/>
        <v>0</v>
      </c>
      <c r="AD31" s="33">
        <f t="shared" si="19"/>
        <v>0</v>
      </c>
      <c r="AE31" s="33">
        <f t="shared" si="19"/>
        <v>0</v>
      </c>
      <c r="AF31" s="33">
        <f t="shared" si="19"/>
        <v>0</v>
      </c>
      <c r="AG31" s="33">
        <f t="shared" si="19"/>
        <v>0</v>
      </c>
      <c r="AH31" s="33">
        <f t="shared" si="20"/>
        <v>0</v>
      </c>
      <c r="AI31" s="33">
        <f t="shared" si="20"/>
        <v>318525</v>
      </c>
      <c r="AJ31" s="83"/>
    </row>
    <row r="32" spans="1:36" s="81" customFormat="1" ht="15">
      <c r="A32" s="27" t="s">
        <v>203</v>
      </c>
      <c r="B32" s="20" t="s">
        <v>90</v>
      </c>
      <c r="C32" s="21" t="s">
        <v>7</v>
      </c>
      <c r="D32" s="21" t="s">
        <v>16</v>
      </c>
      <c r="E32" s="153" t="s">
        <v>341</v>
      </c>
      <c r="F32" s="21" t="s">
        <v>219</v>
      </c>
      <c r="G32" s="21" t="s">
        <v>198</v>
      </c>
      <c r="H32" s="57">
        <v>38580</v>
      </c>
      <c r="I32" s="34">
        <v>38580</v>
      </c>
      <c r="J32" s="34">
        <v>38580</v>
      </c>
      <c r="K32" s="34">
        <v>38580</v>
      </c>
      <c r="L32" s="34"/>
      <c r="M32" s="34"/>
      <c r="N32" s="34"/>
      <c r="O32" s="34"/>
      <c r="P32" s="34"/>
      <c r="Q32" s="34"/>
      <c r="R32" s="34"/>
      <c r="S32" s="34"/>
      <c r="T32" s="34">
        <v>38580</v>
      </c>
      <c r="U32" s="67">
        <v>9346.4</v>
      </c>
      <c r="V32" s="33">
        <f t="shared" si="7"/>
        <v>24.226023846552618</v>
      </c>
      <c r="W32" s="34">
        <f t="shared" si="8"/>
        <v>29233.6</v>
      </c>
      <c r="X32" s="33">
        <f t="shared" si="1"/>
        <v>0</v>
      </c>
      <c r="Y32" s="33">
        <f t="shared" si="2"/>
        <v>0</v>
      </c>
      <c r="Z32" s="33">
        <f t="shared" si="3"/>
        <v>0</v>
      </c>
      <c r="AA32" s="33">
        <f t="shared" si="3"/>
        <v>-38580</v>
      </c>
      <c r="AB32" s="33">
        <f t="shared" si="3"/>
        <v>0</v>
      </c>
      <c r="AC32" s="33">
        <f t="shared" si="3"/>
        <v>0</v>
      </c>
      <c r="AD32" s="33">
        <f t="shared" si="19"/>
        <v>0</v>
      </c>
      <c r="AE32" s="33">
        <f t="shared" si="19"/>
        <v>0</v>
      </c>
      <c r="AF32" s="33">
        <f t="shared" si="19"/>
        <v>0</v>
      </c>
      <c r="AG32" s="33">
        <f t="shared" si="19"/>
        <v>0</v>
      </c>
      <c r="AH32" s="33">
        <f t="shared" si="20"/>
        <v>0</v>
      </c>
      <c r="AI32" s="33">
        <f t="shared" si="20"/>
        <v>38580</v>
      </c>
      <c r="AJ32" s="83">
        <f t="shared" si="5"/>
        <v>0</v>
      </c>
    </row>
    <row r="33" spans="1:36" s="81" customFormat="1" ht="15">
      <c r="A33" s="27" t="s">
        <v>202</v>
      </c>
      <c r="B33" s="20" t="s">
        <v>90</v>
      </c>
      <c r="C33" s="21" t="s">
        <v>7</v>
      </c>
      <c r="D33" s="21" t="s">
        <v>16</v>
      </c>
      <c r="E33" s="153" t="s">
        <v>341</v>
      </c>
      <c r="F33" s="21" t="s">
        <v>219</v>
      </c>
      <c r="G33" s="21" t="s">
        <v>199</v>
      </c>
      <c r="H33" s="57">
        <v>1000</v>
      </c>
      <c r="I33" s="34">
        <v>1000</v>
      </c>
      <c r="J33" s="34">
        <v>1000</v>
      </c>
      <c r="K33" s="34">
        <v>1000</v>
      </c>
      <c r="L33" s="34"/>
      <c r="M33" s="34"/>
      <c r="N33" s="34"/>
      <c r="O33" s="34"/>
      <c r="P33" s="34"/>
      <c r="Q33" s="34"/>
      <c r="R33" s="34"/>
      <c r="S33" s="34"/>
      <c r="T33" s="34">
        <v>1000</v>
      </c>
      <c r="U33" s="67"/>
      <c r="V33" s="33">
        <f t="shared" si="7"/>
        <v>0</v>
      </c>
      <c r="W33" s="34">
        <f t="shared" si="8"/>
        <v>1000</v>
      </c>
      <c r="X33" s="33">
        <f t="shared" si="1"/>
        <v>0</v>
      </c>
      <c r="Y33" s="33">
        <f t="shared" si="2"/>
        <v>0</v>
      </c>
      <c r="Z33" s="33">
        <f t="shared" si="3"/>
        <v>0</v>
      </c>
      <c r="AA33" s="33">
        <f t="shared" si="3"/>
        <v>-1000</v>
      </c>
      <c r="AB33" s="33">
        <f t="shared" si="3"/>
        <v>0</v>
      </c>
      <c r="AC33" s="33">
        <f t="shared" si="3"/>
        <v>0</v>
      </c>
      <c r="AD33" s="33">
        <f t="shared" si="19"/>
        <v>0</v>
      </c>
      <c r="AE33" s="33">
        <f t="shared" si="19"/>
        <v>0</v>
      </c>
      <c r="AF33" s="33">
        <f t="shared" si="19"/>
        <v>0</v>
      </c>
      <c r="AG33" s="33">
        <f t="shared" si="19"/>
        <v>0</v>
      </c>
      <c r="AH33" s="33">
        <f t="shared" si="20"/>
        <v>0</v>
      </c>
      <c r="AI33" s="33">
        <f t="shared" si="20"/>
        <v>1000</v>
      </c>
      <c r="AJ33" s="83">
        <f t="shared" si="5"/>
        <v>0</v>
      </c>
    </row>
    <row r="34" spans="1:36" s="81" customFormat="1" ht="15">
      <c r="A34" s="27" t="s">
        <v>188</v>
      </c>
      <c r="B34" s="20" t="s">
        <v>90</v>
      </c>
      <c r="C34" s="21" t="s">
        <v>7</v>
      </c>
      <c r="D34" s="21" t="s">
        <v>16</v>
      </c>
      <c r="E34" s="153" t="s">
        <v>341</v>
      </c>
      <c r="F34" s="21" t="s">
        <v>219</v>
      </c>
      <c r="G34" s="21" t="s">
        <v>186</v>
      </c>
      <c r="H34" s="57">
        <v>44520</v>
      </c>
      <c r="I34" s="34">
        <v>44520</v>
      </c>
      <c r="J34" s="34">
        <v>44520</v>
      </c>
      <c r="K34" s="34">
        <v>44520</v>
      </c>
      <c r="L34" s="34"/>
      <c r="M34" s="34"/>
      <c r="N34" s="34"/>
      <c r="O34" s="34"/>
      <c r="P34" s="34"/>
      <c r="Q34" s="34"/>
      <c r="R34" s="34"/>
      <c r="S34" s="34"/>
      <c r="T34" s="34">
        <v>44520</v>
      </c>
      <c r="U34" s="67">
        <v>7081.81</v>
      </c>
      <c r="V34" s="33">
        <f t="shared" si="7"/>
        <v>15.907030548068285</v>
      </c>
      <c r="W34" s="34">
        <f t="shared" si="8"/>
        <v>37438.19</v>
      </c>
      <c r="X34" s="33">
        <f t="shared" si="1"/>
        <v>0</v>
      </c>
      <c r="Y34" s="33">
        <f t="shared" si="2"/>
        <v>0</v>
      </c>
      <c r="Z34" s="33">
        <f t="shared" si="3"/>
        <v>0</v>
      </c>
      <c r="AA34" s="33">
        <f t="shared" si="3"/>
        <v>-44520</v>
      </c>
      <c r="AB34" s="33">
        <f t="shared" si="3"/>
        <v>0</v>
      </c>
      <c r="AC34" s="33">
        <f t="shared" si="3"/>
        <v>0</v>
      </c>
      <c r="AD34" s="33">
        <f t="shared" si="19"/>
        <v>0</v>
      </c>
      <c r="AE34" s="33">
        <f t="shared" si="19"/>
        <v>0</v>
      </c>
      <c r="AF34" s="33">
        <f t="shared" si="19"/>
        <v>0</v>
      </c>
      <c r="AG34" s="33">
        <f t="shared" si="19"/>
        <v>0</v>
      </c>
      <c r="AH34" s="33">
        <f t="shared" si="20"/>
        <v>0</v>
      </c>
      <c r="AI34" s="33">
        <f t="shared" si="20"/>
        <v>44520</v>
      </c>
      <c r="AJ34" s="83">
        <f t="shared" si="5"/>
        <v>0</v>
      </c>
    </row>
    <row r="35" spans="1:36" s="81" customFormat="1" ht="15">
      <c r="A35" s="27" t="s">
        <v>189</v>
      </c>
      <c r="B35" s="20" t="s">
        <v>90</v>
      </c>
      <c r="C35" s="21" t="s">
        <v>7</v>
      </c>
      <c r="D35" s="21" t="s">
        <v>16</v>
      </c>
      <c r="E35" s="153" t="s">
        <v>341</v>
      </c>
      <c r="F35" s="21" t="s">
        <v>219</v>
      </c>
      <c r="G35" s="21" t="s">
        <v>187</v>
      </c>
      <c r="H35" s="57">
        <v>10000</v>
      </c>
      <c r="I35" s="34">
        <v>10000</v>
      </c>
      <c r="J35" s="34">
        <v>10000</v>
      </c>
      <c r="K35" s="34">
        <v>10000</v>
      </c>
      <c r="L35" s="34"/>
      <c r="M35" s="34"/>
      <c r="N35" s="34"/>
      <c r="O35" s="34"/>
      <c r="P35" s="34"/>
      <c r="Q35" s="34"/>
      <c r="R35" s="34"/>
      <c r="S35" s="34"/>
      <c r="T35" s="34">
        <v>10000</v>
      </c>
      <c r="U35" s="67">
        <v>2159.4</v>
      </c>
      <c r="V35" s="33">
        <f t="shared" si="7"/>
        <v>21.594</v>
      </c>
      <c r="W35" s="34">
        <f t="shared" si="8"/>
        <v>7840.6</v>
      </c>
      <c r="X35" s="33">
        <f t="shared" si="1"/>
        <v>0</v>
      </c>
      <c r="Y35" s="33">
        <f t="shared" si="2"/>
        <v>0</v>
      </c>
      <c r="Z35" s="33">
        <f t="shared" si="3"/>
        <v>0</v>
      </c>
      <c r="AA35" s="33">
        <f t="shared" si="3"/>
        <v>-10000</v>
      </c>
      <c r="AB35" s="33">
        <f t="shared" si="3"/>
        <v>0</v>
      </c>
      <c r="AC35" s="33">
        <f t="shared" si="3"/>
        <v>0</v>
      </c>
      <c r="AD35" s="33">
        <f t="shared" si="19"/>
        <v>0</v>
      </c>
      <c r="AE35" s="33">
        <f t="shared" si="19"/>
        <v>0</v>
      </c>
      <c r="AF35" s="33">
        <f t="shared" si="19"/>
        <v>0</v>
      </c>
      <c r="AG35" s="33">
        <f t="shared" si="19"/>
        <v>0</v>
      </c>
      <c r="AH35" s="33">
        <f t="shared" si="20"/>
        <v>0</v>
      </c>
      <c r="AI35" s="33">
        <f t="shared" si="20"/>
        <v>10000</v>
      </c>
      <c r="AJ35" s="83">
        <f t="shared" si="5"/>
        <v>0</v>
      </c>
    </row>
    <row r="36" spans="1:36" s="81" customFormat="1" ht="15">
      <c r="A36" s="27" t="s">
        <v>183</v>
      </c>
      <c r="B36" s="20" t="s">
        <v>90</v>
      </c>
      <c r="C36" s="21" t="s">
        <v>7</v>
      </c>
      <c r="D36" s="21" t="s">
        <v>16</v>
      </c>
      <c r="E36" s="153" t="s">
        <v>341</v>
      </c>
      <c r="F36" s="21" t="s">
        <v>219</v>
      </c>
      <c r="G36" s="21" t="s">
        <v>181</v>
      </c>
      <c r="H36" s="57">
        <v>30000</v>
      </c>
      <c r="I36" s="34">
        <v>30000</v>
      </c>
      <c r="J36" s="34">
        <v>30000</v>
      </c>
      <c r="K36" s="34">
        <v>30000</v>
      </c>
      <c r="L36" s="34"/>
      <c r="M36" s="34"/>
      <c r="N36" s="34"/>
      <c r="O36" s="34"/>
      <c r="P36" s="34"/>
      <c r="Q36" s="34"/>
      <c r="R36" s="34"/>
      <c r="S36" s="34"/>
      <c r="T36" s="34">
        <v>30000</v>
      </c>
      <c r="U36" s="67">
        <v>12531.2</v>
      </c>
      <c r="V36" s="33">
        <f t="shared" si="7"/>
        <v>41.77066666666667</v>
      </c>
      <c r="W36" s="34">
        <f t="shared" si="8"/>
        <v>17468.8</v>
      </c>
      <c r="X36" s="33">
        <f t="shared" si="1"/>
        <v>0</v>
      </c>
      <c r="Y36" s="33">
        <f t="shared" si="2"/>
        <v>0</v>
      </c>
      <c r="Z36" s="33">
        <f t="shared" si="3"/>
        <v>0</v>
      </c>
      <c r="AA36" s="33">
        <f t="shared" si="3"/>
        <v>-30000</v>
      </c>
      <c r="AB36" s="33">
        <f t="shared" si="3"/>
        <v>0</v>
      </c>
      <c r="AC36" s="33">
        <f t="shared" si="3"/>
        <v>0</v>
      </c>
      <c r="AD36" s="33">
        <f t="shared" si="19"/>
        <v>0</v>
      </c>
      <c r="AE36" s="33">
        <f t="shared" si="19"/>
        <v>0</v>
      </c>
      <c r="AF36" s="33">
        <f t="shared" si="19"/>
        <v>0</v>
      </c>
      <c r="AG36" s="33">
        <f t="shared" si="19"/>
        <v>0</v>
      </c>
      <c r="AH36" s="33">
        <f t="shared" si="20"/>
        <v>0</v>
      </c>
      <c r="AI36" s="33">
        <f t="shared" si="20"/>
        <v>30000</v>
      </c>
      <c r="AJ36" s="83">
        <f t="shared" si="5"/>
        <v>0</v>
      </c>
    </row>
    <row r="37" spans="1:36" s="81" customFormat="1" ht="15">
      <c r="A37" s="27" t="s">
        <v>201</v>
      </c>
      <c r="B37" s="20" t="s">
        <v>90</v>
      </c>
      <c r="C37" s="21" t="s">
        <v>7</v>
      </c>
      <c r="D37" s="21" t="s">
        <v>16</v>
      </c>
      <c r="E37" s="153" t="s">
        <v>341</v>
      </c>
      <c r="F37" s="21" t="s">
        <v>219</v>
      </c>
      <c r="G37" s="21" t="s">
        <v>200</v>
      </c>
      <c r="H37" s="57">
        <v>13900</v>
      </c>
      <c r="I37" s="34">
        <v>13900</v>
      </c>
      <c r="J37" s="34">
        <v>13900</v>
      </c>
      <c r="K37" s="34">
        <v>13900</v>
      </c>
      <c r="L37" s="34"/>
      <c r="M37" s="34"/>
      <c r="N37" s="34"/>
      <c r="O37" s="34"/>
      <c r="P37" s="34"/>
      <c r="Q37" s="34"/>
      <c r="R37" s="34"/>
      <c r="S37" s="34"/>
      <c r="T37" s="34">
        <v>13900</v>
      </c>
      <c r="U37" s="67"/>
      <c r="V37" s="33">
        <f t="shared" si="7"/>
        <v>0</v>
      </c>
      <c r="W37" s="34">
        <f t="shared" si="8"/>
        <v>13900</v>
      </c>
      <c r="X37" s="33">
        <f t="shared" si="1"/>
        <v>0</v>
      </c>
      <c r="Y37" s="33">
        <f t="shared" si="2"/>
        <v>0</v>
      </c>
      <c r="Z37" s="33">
        <f t="shared" si="3"/>
        <v>0</v>
      </c>
      <c r="AA37" s="33">
        <f t="shared" si="3"/>
        <v>-13900</v>
      </c>
      <c r="AB37" s="33">
        <f t="shared" si="3"/>
        <v>0</v>
      </c>
      <c r="AC37" s="33">
        <f t="shared" si="3"/>
        <v>0</v>
      </c>
      <c r="AD37" s="33">
        <f t="shared" si="19"/>
        <v>0</v>
      </c>
      <c r="AE37" s="33">
        <f t="shared" si="19"/>
        <v>0</v>
      </c>
      <c r="AF37" s="33">
        <f t="shared" si="19"/>
        <v>0</v>
      </c>
      <c r="AG37" s="33">
        <f t="shared" si="19"/>
        <v>0</v>
      </c>
      <c r="AH37" s="33">
        <f t="shared" si="20"/>
        <v>0</v>
      </c>
      <c r="AI37" s="33">
        <f t="shared" si="20"/>
        <v>13900</v>
      </c>
      <c r="AJ37" s="83">
        <f t="shared" si="5"/>
        <v>0</v>
      </c>
    </row>
    <row r="38" spans="1:36" s="81" customFormat="1" ht="15">
      <c r="A38" s="27" t="s">
        <v>184</v>
      </c>
      <c r="B38" s="20" t="s">
        <v>90</v>
      </c>
      <c r="C38" s="21" t="s">
        <v>7</v>
      </c>
      <c r="D38" s="21" t="s">
        <v>16</v>
      </c>
      <c r="E38" s="153" t="s">
        <v>341</v>
      </c>
      <c r="F38" s="21" t="s">
        <v>219</v>
      </c>
      <c r="G38" s="21" t="s">
        <v>182</v>
      </c>
      <c r="H38" s="57">
        <v>180525</v>
      </c>
      <c r="I38" s="34">
        <v>180525</v>
      </c>
      <c r="J38" s="34">
        <v>180525</v>
      </c>
      <c r="K38" s="34">
        <v>180525</v>
      </c>
      <c r="L38" s="34"/>
      <c r="M38" s="34"/>
      <c r="N38" s="34"/>
      <c r="O38" s="34"/>
      <c r="P38" s="34"/>
      <c r="Q38" s="34"/>
      <c r="R38" s="34"/>
      <c r="S38" s="34"/>
      <c r="T38" s="34">
        <v>180525</v>
      </c>
      <c r="U38" s="67">
        <v>56314</v>
      </c>
      <c r="V38" s="33">
        <f t="shared" si="7"/>
        <v>31.194571389004295</v>
      </c>
      <c r="W38" s="34">
        <f t="shared" si="8"/>
        <v>124211</v>
      </c>
      <c r="X38" s="33">
        <f t="shared" si="1"/>
        <v>0</v>
      </c>
      <c r="Y38" s="33">
        <f t="shared" si="2"/>
        <v>0</v>
      </c>
      <c r="Z38" s="33">
        <f t="shared" si="3"/>
        <v>0</v>
      </c>
      <c r="AA38" s="33">
        <f t="shared" si="3"/>
        <v>-180525</v>
      </c>
      <c r="AB38" s="33">
        <f t="shared" si="3"/>
        <v>0</v>
      </c>
      <c r="AC38" s="33">
        <f t="shared" si="3"/>
        <v>0</v>
      </c>
      <c r="AD38" s="33">
        <f t="shared" si="19"/>
        <v>0</v>
      </c>
      <c r="AE38" s="33">
        <f t="shared" si="19"/>
        <v>0</v>
      </c>
      <c r="AF38" s="33">
        <f t="shared" si="19"/>
        <v>0</v>
      </c>
      <c r="AG38" s="33">
        <f t="shared" si="19"/>
        <v>0</v>
      </c>
      <c r="AH38" s="33">
        <f t="shared" si="20"/>
        <v>0</v>
      </c>
      <c r="AI38" s="33">
        <f t="shared" si="20"/>
        <v>180525</v>
      </c>
      <c r="AJ38" s="83">
        <f t="shared" si="5"/>
        <v>0</v>
      </c>
    </row>
    <row r="39" spans="1:36" s="81" customFormat="1" ht="15">
      <c r="A39" s="27" t="s">
        <v>22</v>
      </c>
      <c r="B39" s="20" t="s">
        <v>90</v>
      </c>
      <c r="C39" s="21" t="s">
        <v>7</v>
      </c>
      <c r="D39" s="21" t="s">
        <v>16</v>
      </c>
      <c r="E39" s="153" t="s">
        <v>341</v>
      </c>
      <c r="F39" s="21" t="s">
        <v>23</v>
      </c>
      <c r="G39" s="21" t="s">
        <v>171</v>
      </c>
      <c r="H39" s="57">
        <f>H40+H42</f>
        <v>16000</v>
      </c>
      <c r="I39" s="34">
        <f aca="true" t="shared" si="23" ref="I39:U39">I40+I42</f>
        <v>16000</v>
      </c>
      <c r="J39" s="34">
        <f t="shared" si="23"/>
        <v>16000</v>
      </c>
      <c r="K39" s="34">
        <f t="shared" si="23"/>
        <v>16000</v>
      </c>
      <c r="L39" s="34">
        <f t="shared" si="23"/>
        <v>0</v>
      </c>
      <c r="M39" s="34">
        <f t="shared" si="23"/>
        <v>0</v>
      </c>
      <c r="N39" s="34">
        <f t="shared" si="23"/>
        <v>0</v>
      </c>
      <c r="O39" s="34">
        <f t="shared" si="23"/>
        <v>0</v>
      </c>
      <c r="P39" s="34">
        <f t="shared" si="23"/>
        <v>0</v>
      </c>
      <c r="Q39" s="34">
        <f t="shared" si="23"/>
        <v>0</v>
      </c>
      <c r="R39" s="34">
        <f t="shared" si="23"/>
        <v>0</v>
      </c>
      <c r="S39" s="34">
        <f t="shared" si="23"/>
        <v>0</v>
      </c>
      <c r="T39" s="34">
        <f t="shared" si="23"/>
        <v>16000</v>
      </c>
      <c r="U39" s="67">
        <f t="shared" si="23"/>
        <v>3413</v>
      </c>
      <c r="V39" s="33">
        <f t="shared" si="7"/>
        <v>21.331249999999997</v>
      </c>
      <c r="W39" s="34">
        <f t="shared" si="8"/>
        <v>12587</v>
      </c>
      <c r="X39" s="33">
        <f t="shared" si="1"/>
        <v>0</v>
      </c>
      <c r="Y39" s="33">
        <f t="shared" si="2"/>
        <v>0</v>
      </c>
      <c r="Z39" s="33">
        <f t="shared" si="3"/>
        <v>0</v>
      </c>
      <c r="AA39" s="33">
        <f t="shared" si="3"/>
        <v>-16000</v>
      </c>
      <c r="AB39" s="33">
        <f t="shared" si="3"/>
        <v>0</v>
      </c>
      <c r="AC39" s="33">
        <f t="shared" si="3"/>
        <v>0</v>
      </c>
      <c r="AD39" s="33">
        <f t="shared" si="19"/>
        <v>0</v>
      </c>
      <c r="AE39" s="33">
        <f t="shared" si="19"/>
        <v>0</v>
      </c>
      <c r="AF39" s="33">
        <f t="shared" si="19"/>
        <v>0</v>
      </c>
      <c r="AG39" s="33">
        <f t="shared" si="19"/>
        <v>0</v>
      </c>
      <c r="AH39" s="33">
        <f t="shared" si="20"/>
        <v>0</v>
      </c>
      <c r="AI39" s="33">
        <f t="shared" si="20"/>
        <v>16000</v>
      </c>
      <c r="AJ39" s="83">
        <f t="shared" si="5"/>
        <v>0</v>
      </c>
    </row>
    <row r="40" spans="1:36" s="81" customFormat="1" ht="23.25">
      <c r="A40" s="27" t="s">
        <v>24</v>
      </c>
      <c r="B40" s="20" t="s">
        <v>90</v>
      </c>
      <c r="C40" s="21" t="s">
        <v>7</v>
      </c>
      <c r="D40" s="21" t="s">
        <v>16</v>
      </c>
      <c r="E40" s="153" t="s">
        <v>341</v>
      </c>
      <c r="F40" s="21" t="s">
        <v>25</v>
      </c>
      <c r="G40" s="21" t="s">
        <v>171</v>
      </c>
      <c r="H40" s="57">
        <f>H41</f>
        <v>6000</v>
      </c>
      <c r="I40" s="34">
        <f aca="true" t="shared" si="24" ref="I40:U40">I41</f>
        <v>6000</v>
      </c>
      <c r="J40" s="34">
        <f t="shared" si="24"/>
        <v>6000</v>
      </c>
      <c r="K40" s="34">
        <f t="shared" si="24"/>
        <v>6000</v>
      </c>
      <c r="L40" s="34">
        <f t="shared" si="24"/>
        <v>0</v>
      </c>
      <c r="M40" s="34">
        <f t="shared" si="24"/>
        <v>0</v>
      </c>
      <c r="N40" s="34">
        <f t="shared" si="24"/>
        <v>0</v>
      </c>
      <c r="O40" s="34">
        <f>O41</f>
        <v>0</v>
      </c>
      <c r="P40" s="34">
        <f>P41</f>
        <v>0</v>
      </c>
      <c r="Q40" s="34">
        <f>Q41</f>
        <v>0</v>
      </c>
      <c r="R40" s="34">
        <f>R41</f>
        <v>0</v>
      </c>
      <c r="S40" s="34">
        <f>S41</f>
        <v>0</v>
      </c>
      <c r="T40" s="34">
        <f t="shared" si="24"/>
        <v>6000</v>
      </c>
      <c r="U40" s="67">
        <f t="shared" si="24"/>
        <v>1773</v>
      </c>
      <c r="V40" s="33">
        <f t="shared" si="7"/>
        <v>29.549999999999997</v>
      </c>
      <c r="W40" s="34">
        <f t="shared" si="8"/>
        <v>4227</v>
      </c>
      <c r="X40" s="33">
        <f t="shared" si="1"/>
        <v>0</v>
      </c>
      <c r="Y40" s="33">
        <f t="shared" si="2"/>
        <v>0</v>
      </c>
      <c r="Z40" s="33">
        <f t="shared" si="3"/>
        <v>0</v>
      </c>
      <c r="AA40" s="33">
        <f t="shared" si="3"/>
        <v>-6000</v>
      </c>
      <c r="AB40" s="33">
        <f t="shared" si="3"/>
        <v>0</v>
      </c>
      <c r="AC40" s="33">
        <f t="shared" si="3"/>
        <v>0</v>
      </c>
      <c r="AD40" s="33">
        <f t="shared" si="19"/>
        <v>0</v>
      </c>
      <c r="AE40" s="33">
        <f t="shared" si="19"/>
        <v>0</v>
      </c>
      <c r="AF40" s="33">
        <f t="shared" si="19"/>
        <v>0</v>
      </c>
      <c r="AG40" s="33">
        <f t="shared" si="19"/>
        <v>0</v>
      </c>
      <c r="AH40" s="33">
        <f t="shared" si="20"/>
        <v>0</v>
      </c>
      <c r="AI40" s="33">
        <f t="shared" si="20"/>
        <v>6000</v>
      </c>
      <c r="AJ40" s="83">
        <f t="shared" si="5"/>
        <v>0</v>
      </c>
    </row>
    <row r="41" spans="1:36" s="81" customFormat="1" ht="15">
      <c r="A41" s="27" t="s">
        <v>197</v>
      </c>
      <c r="B41" s="20" t="s">
        <v>90</v>
      </c>
      <c r="C41" s="21" t="s">
        <v>7</v>
      </c>
      <c r="D41" s="21" t="s">
        <v>16</v>
      </c>
      <c r="E41" s="153" t="s">
        <v>341</v>
      </c>
      <c r="F41" s="21" t="s">
        <v>25</v>
      </c>
      <c r="G41" s="21" t="s">
        <v>185</v>
      </c>
      <c r="H41" s="57">
        <v>6000</v>
      </c>
      <c r="I41" s="35">
        <v>6000</v>
      </c>
      <c r="J41" s="35">
        <v>6000</v>
      </c>
      <c r="K41" s="35">
        <v>6000</v>
      </c>
      <c r="L41" s="35"/>
      <c r="M41" s="35"/>
      <c r="N41" s="35"/>
      <c r="O41" s="35"/>
      <c r="P41" s="35"/>
      <c r="Q41" s="35"/>
      <c r="R41" s="35"/>
      <c r="S41" s="35"/>
      <c r="T41" s="35">
        <v>6000</v>
      </c>
      <c r="U41" s="68">
        <v>1773</v>
      </c>
      <c r="V41" s="33">
        <f t="shared" si="7"/>
        <v>29.549999999999997</v>
      </c>
      <c r="W41" s="34">
        <f t="shared" si="8"/>
        <v>4227</v>
      </c>
      <c r="X41" s="33">
        <f t="shared" si="1"/>
        <v>0</v>
      </c>
      <c r="Y41" s="33">
        <f t="shared" si="2"/>
        <v>0</v>
      </c>
      <c r="Z41" s="33">
        <f t="shared" si="3"/>
        <v>0</v>
      </c>
      <c r="AA41" s="33">
        <f t="shared" si="3"/>
        <v>-6000</v>
      </c>
      <c r="AB41" s="33">
        <f t="shared" si="3"/>
        <v>0</v>
      </c>
      <c r="AC41" s="33">
        <f t="shared" si="3"/>
        <v>0</v>
      </c>
      <c r="AD41" s="33">
        <f t="shared" si="19"/>
        <v>0</v>
      </c>
      <c r="AE41" s="33">
        <f t="shared" si="19"/>
        <v>0</v>
      </c>
      <c r="AF41" s="33">
        <f t="shared" si="19"/>
        <v>0</v>
      </c>
      <c r="AG41" s="33">
        <f t="shared" si="19"/>
        <v>0</v>
      </c>
      <c r="AH41" s="33">
        <f t="shared" si="20"/>
        <v>0</v>
      </c>
      <c r="AI41" s="33">
        <f t="shared" si="20"/>
        <v>6000</v>
      </c>
      <c r="AJ41" s="83">
        <f t="shared" si="5"/>
        <v>0</v>
      </c>
    </row>
    <row r="42" spans="1:36" s="81" customFormat="1" ht="15">
      <c r="A42" s="27" t="s">
        <v>26</v>
      </c>
      <c r="B42" s="20" t="s">
        <v>90</v>
      </c>
      <c r="C42" s="21" t="s">
        <v>7</v>
      </c>
      <c r="D42" s="21" t="s">
        <v>16</v>
      </c>
      <c r="E42" s="153" t="s">
        <v>341</v>
      </c>
      <c r="F42" s="21" t="s">
        <v>27</v>
      </c>
      <c r="G42" s="21" t="s">
        <v>171</v>
      </c>
      <c r="H42" s="57">
        <f>H43</f>
        <v>10000</v>
      </c>
      <c r="I42" s="34">
        <f aca="true" t="shared" si="25" ref="I42:U42">I43</f>
        <v>10000</v>
      </c>
      <c r="J42" s="34">
        <f t="shared" si="25"/>
        <v>10000</v>
      </c>
      <c r="K42" s="34">
        <f t="shared" si="25"/>
        <v>10000</v>
      </c>
      <c r="L42" s="34">
        <f t="shared" si="25"/>
        <v>0</v>
      </c>
      <c r="M42" s="34">
        <f t="shared" si="25"/>
        <v>0</v>
      </c>
      <c r="N42" s="34">
        <f t="shared" si="25"/>
        <v>0</v>
      </c>
      <c r="O42" s="34">
        <f>O43</f>
        <v>0</v>
      </c>
      <c r="P42" s="34">
        <f>P43</f>
        <v>0</v>
      </c>
      <c r="Q42" s="34">
        <f>Q43</f>
        <v>0</v>
      </c>
      <c r="R42" s="34">
        <f>R43</f>
        <v>0</v>
      </c>
      <c r="S42" s="34">
        <f>S43</f>
        <v>0</v>
      </c>
      <c r="T42" s="34">
        <f t="shared" si="25"/>
        <v>10000</v>
      </c>
      <c r="U42" s="67">
        <f t="shared" si="25"/>
        <v>1640</v>
      </c>
      <c r="V42" s="33">
        <f t="shared" si="7"/>
        <v>16.400000000000002</v>
      </c>
      <c r="W42" s="34">
        <f t="shared" si="8"/>
        <v>8360</v>
      </c>
      <c r="X42" s="33">
        <f t="shared" si="1"/>
        <v>0</v>
      </c>
      <c r="Y42" s="33">
        <f t="shared" si="2"/>
        <v>0</v>
      </c>
      <c r="Z42" s="33">
        <f t="shared" si="3"/>
        <v>0</v>
      </c>
      <c r="AA42" s="33">
        <f t="shared" si="3"/>
        <v>-10000</v>
      </c>
      <c r="AB42" s="33">
        <f t="shared" si="3"/>
        <v>0</v>
      </c>
      <c r="AC42" s="33">
        <f t="shared" si="3"/>
        <v>0</v>
      </c>
      <c r="AD42" s="33">
        <f t="shared" si="19"/>
        <v>0</v>
      </c>
      <c r="AE42" s="33">
        <f t="shared" si="19"/>
        <v>0</v>
      </c>
      <c r="AF42" s="33">
        <f t="shared" si="19"/>
        <v>0</v>
      </c>
      <c r="AG42" s="33">
        <f t="shared" si="19"/>
        <v>0</v>
      </c>
      <c r="AH42" s="33">
        <f t="shared" si="20"/>
        <v>0</v>
      </c>
      <c r="AI42" s="33">
        <f t="shared" si="20"/>
        <v>10000</v>
      </c>
      <c r="AJ42" s="83">
        <f t="shared" si="5"/>
        <v>0</v>
      </c>
    </row>
    <row r="43" spans="1:36" s="81" customFormat="1" ht="15">
      <c r="A43" s="27" t="s">
        <v>33</v>
      </c>
      <c r="B43" s="20" t="s">
        <v>90</v>
      </c>
      <c r="C43" s="21" t="s">
        <v>7</v>
      </c>
      <c r="D43" s="21" t="s">
        <v>16</v>
      </c>
      <c r="E43" s="153" t="s">
        <v>341</v>
      </c>
      <c r="F43" s="21" t="s">
        <v>27</v>
      </c>
      <c r="G43" s="21" t="s">
        <v>185</v>
      </c>
      <c r="H43" s="57">
        <v>10000</v>
      </c>
      <c r="I43" s="35">
        <v>10000</v>
      </c>
      <c r="J43" s="35">
        <v>10000</v>
      </c>
      <c r="K43" s="35">
        <v>10000</v>
      </c>
      <c r="L43" s="35"/>
      <c r="M43" s="35"/>
      <c r="N43" s="35"/>
      <c r="O43" s="35"/>
      <c r="P43" s="35"/>
      <c r="Q43" s="35"/>
      <c r="R43" s="35"/>
      <c r="S43" s="35"/>
      <c r="T43" s="35">
        <v>10000</v>
      </c>
      <c r="U43" s="68">
        <v>1640</v>
      </c>
      <c r="V43" s="33">
        <f t="shared" si="7"/>
        <v>16.400000000000002</v>
      </c>
      <c r="W43" s="34">
        <f t="shared" si="8"/>
        <v>8360</v>
      </c>
      <c r="X43" s="33">
        <f t="shared" si="1"/>
        <v>0</v>
      </c>
      <c r="Y43" s="33">
        <f t="shared" si="2"/>
        <v>0</v>
      </c>
      <c r="Z43" s="33">
        <f t="shared" si="3"/>
        <v>0</v>
      </c>
      <c r="AA43" s="33">
        <f t="shared" si="3"/>
        <v>-10000</v>
      </c>
      <c r="AB43" s="33">
        <f t="shared" si="3"/>
        <v>0</v>
      </c>
      <c r="AC43" s="33">
        <f t="shared" si="3"/>
        <v>0</v>
      </c>
      <c r="AD43" s="33">
        <f t="shared" si="19"/>
        <v>0</v>
      </c>
      <c r="AE43" s="33">
        <f t="shared" si="19"/>
        <v>0</v>
      </c>
      <c r="AF43" s="33">
        <f t="shared" si="19"/>
        <v>0</v>
      </c>
      <c r="AG43" s="33">
        <f t="shared" si="19"/>
        <v>0</v>
      </c>
      <c r="AH43" s="33">
        <f t="shared" si="20"/>
        <v>0</v>
      </c>
      <c r="AI43" s="33">
        <f t="shared" si="20"/>
        <v>10000</v>
      </c>
      <c r="AJ43" s="83">
        <f t="shared" si="5"/>
        <v>0</v>
      </c>
    </row>
    <row r="44" spans="1:36" s="50" customFormat="1" ht="15">
      <c r="A44" s="26" t="s">
        <v>28</v>
      </c>
      <c r="B44" s="18" t="s">
        <v>90</v>
      </c>
      <c r="C44" s="19" t="s">
        <v>7</v>
      </c>
      <c r="D44" s="19" t="s">
        <v>29</v>
      </c>
      <c r="E44" s="153" t="s">
        <v>338</v>
      </c>
      <c r="F44" s="19" t="s">
        <v>171</v>
      </c>
      <c r="G44" s="19" t="s">
        <v>171</v>
      </c>
      <c r="H44" s="56">
        <f>H45</f>
        <v>20000</v>
      </c>
      <c r="I44" s="33">
        <f aca="true" t="shared" si="26" ref="I44:U44">I45</f>
        <v>20000</v>
      </c>
      <c r="J44" s="33">
        <f t="shared" si="26"/>
        <v>20000</v>
      </c>
      <c r="K44" s="33">
        <f t="shared" si="26"/>
        <v>20000</v>
      </c>
      <c r="L44" s="33">
        <f t="shared" si="26"/>
        <v>0</v>
      </c>
      <c r="M44" s="33">
        <f t="shared" si="26"/>
        <v>0</v>
      </c>
      <c r="N44" s="33">
        <f t="shared" si="26"/>
        <v>0</v>
      </c>
      <c r="O44" s="33">
        <f t="shared" si="26"/>
        <v>0</v>
      </c>
      <c r="P44" s="33">
        <f t="shared" si="26"/>
        <v>0</v>
      </c>
      <c r="Q44" s="33">
        <f t="shared" si="26"/>
        <v>0</v>
      </c>
      <c r="R44" s="33">
        <f t="shared" si="26"/>
        <v>0</v>
      </c>
      <c r="S44" s="33">
        <f t="shared" si="26"/>
        <v>0</v>
      </c>
      <c r="T44" s="33">
        <f t="shared" si="26"/>
        <v>20000</v>
      </c>
      <c r="U44" s="66">
        <f t="shared" si="26"/>
        <v>0</v>
      </c>
      <c r="V44" s="33">
        <f t="shared" si="7"/>
        <v>0</v>
      </c>
      <c r="W44" s="34">
        <f t="shared" si="8"/>
        <v>20000</v>
      </c>
      <c r="X44" s="33">
        <f t="shared" si="1"/>
        <v>0</v>
      </c>
      <c r="Y44" s="33">
        <f t="shared" si="2"/>
        <v>0</v>
      </c>
      <c r="Z44" s="33">
        <f t="shared" si="3"/>
        <v>0</v>
      </c>
      <c r="AA44" s="33">
        <f t="shared" si="3"/>
        <v>-20000</v>
      </c>
      <c r="AB44" s="33">
        <f t="shared" si="3"/>
        <v>0</v>
      </c>
      <c r="AC44" s="33">
        <f t="shared" si="3"/>
        <v>0</v>
      </c>
      <c r="AD44" s="33">
        <f t="shared" si="19"/>
        <v>0</v>
      </c>
      <c r="AE44" s="33">
        <f t="shared" si="19"/>
        <v>0</v>
      </c>
      <c r="AF44" s="33">
        <f t="shared" si="19"/>
        <v>0</v>
      </c>
      <c r="AG44" s="33">
        <f t="shared" si="19"/>
        <v>0</v>
      </c>
      <c r="AH44" s="33">
        <f t="shared" si="20"/>
        <v>0</v>
      </c>
      <c r="AI44" s="33">
        <f t="shared" si="20"/>
        <v>20000</v>
      </c>
      <c r="AJ44" s="84">
        <f t="shared" si="5"/>
        <v>0</v>
      </c>
    </row>
    <row r="45" spans="1:36" s="81" customFormat="1" ht="15">
      <c r="A45" s="27" t="s">
        <v>30</v>
      </c>
      <c r="B45" s="20" t="s">
        <v>90</v>
      </c>
      <c r="C45" s="21" t="s">
        <v>7</v>
      </c>
      <c r="D45" s="21" t="s">
        <v>29</v>
      </c>
      <c r="E45" s="153" t="s">
        <v>342</v>
      </c>
      <c r="F45" s="21" t="s">
        <v>171</v>
      </c>
      <c r="G45" s="21" t="s">
        <v>171</v>
      </c>
      <c r="H45" s="57">
        <f>H46</f>
        <v>20000</v>
      </c>
      <c r="I45" s="34">
        <f aca="true" t="shared" si="27" ref="I45:U45">I46</f>
        <v>20000</v>
      </c>
      <c r="J45" s="34">
        <f t="shared" si="27"/>
        <v>20000</v>
      </c>
      <c r="K45" s="34">
        <f t="shared" si="27"/>
        <v>20000</v>
      </c>
      <c r="L45" s="34">
        <f t="shared" si="27"/>
        <v>0</v>
      </c>
      <c r="M45" s="34">
        <f t="shared" si="27"/>
        <v>0</v>
      </c>
      <c r="N45" s="34">
        <f t="shared" si="27"/>
        <v>0</v>
      </c>
      <c r="O45" s="34">
        <f t="shared" si="27"/>
        <v>0</v>
      </c>
      <c r="P45" s="34">
        <f t="shared" si="27"/>
        <v>0</v>
      </c>
      <c r="Q45" s="34">
        <f t="shared" si="27"/>
        <v>0</v>
      </c>
      <c r="R45" s="34">
        <f t="shared" si="27"/>
        <v>0</v>
      </c>
      <c r="S45" s="34">
        <f t="shared" si="27"/>
        <v>0</v>
      </c>
      <c r="T45" s="34">
        <f t="shared" si="27"/>
        <v>20000</v>
      </c>
      <c r="U45" s="67">
        <f t="shared" si="27"/>
        <v>0</v>
      </c>
      <c r="V45" s="33">
        <f t="shared" si="7"/>
        <v>0</v>
      </c>
      <c r="W45" s="34">
        <f t="shared" si="8"/>
        <v>20000</v>
      </c>
      <c r="X45" s="33">
        <f t="shared" si="1"/>
        <v>0</v>
      </c>
      <c r="Y45" s="33">
        <f t="shared" si="2"/>
        <v>0</v>
      </c>
      <c r="Z45" s="33">
        <f t="shared" si="3"/>
        <v>0</v>
      </c>
      <c r="AA45" s="33">
        <f t="shared" si="3"/>
        <v>-20000</v>
      </c>
      <c r="AB45" s="33">
        <f t="shared" si="3"/>
        <v>0</v>
      </c>
      <c r="AC45" s="33">
        <f t="shared" si="3"/>
        <v>0</v>
      </c>
      <c r="AD45" s="33">
        <f t="shared" si="19"/>
        <v>0</v>
      </c>
      <c r="AE45" s="33">
        <f t="shared" si="19"/>
        <v>0</v>
      </c>
      <c r="AF45" s="33">
        <f t="shared" si="19"/>
        <v>0</v>
      </c>
      <c r="AG45" s="33">
        <f t="shared" si="19"/>
        <v>0</v>
      </c>
      <c r="AH45" s="33">
        <f t="shared" si="20"/>
        <v>0</v>
      </c>
      <c r="AI45" s="33">
        <f t="shared" si="20"/>
        <v>20000</v>
      </c>
      <c r="AJ45" s="83">
        <f t="shared" si="5"/>
        <v>0</v>
      </c>
    </row>
    <row r="46" spans="1:36" s="81" customFormat="1" ht="15">
      <c r="A46" s="27" t="s">
        <v>32</v>
      </c>
      <c r="B46" s="20" t="s">
        <v>90</v>
      </c>
      <c r="C46" s="21" t="s">
        <v>7</v>
      </c>
      <c r="D46" s="21" t="s">
        <v>29</v>
      </c>
      <c r="E46" s="153" t="s">
        <v>342</v>
      </c>
      <c r="F46" s="21" t="s">
        <v>23</v>
      </c>
      <c r="G46" s="21" t="s">
        <v>171</v>
      </c>
      <c r="H46" s="57">
        <f>H47</f>
        <v>20000</v>
      </c>
      <c r="I46" s="34">
        <f aca="true" t="shared" si="28" ref="I46:U47">I47</f>
        <v>20000</v>
      </c>
      <c r="J46" s="34">
        <f t="shared" si="28"/>
        <v>20000</v>
      </c>
      <c r="K46" s="34">
        <f t="shared" si="28"/>
        <v>20000</v>
      </c>
      <c r="L46" s="34">
        <f t="shared" si="28"/>
        <v>0</v>
      </c>
      <c r="M46" s="34">
        <f t="shared" si="28"/>
        <v>0</v>
      </c>
      <c r="N46" s="34">
        <f t="shared" si="28"/>
        <v>0</v>
      </c>
      <c r="O46" s="34">
        <f t="shared" si="28"/>
        <v>0</v>
      </c>
      <c r="P46" s="34">
        <f t="shared" si="28"/>
        <v>0</v>
      </c>
      <c r="Q46" s="34">
        <f t="shared" si="28"/>
        <v>0</v>
      </c>
      <c r="R46" s="34">
        <f t="shared" si="28"/>
        <v>0</v>
      </c>
      <c r="S46" s="34">
        <f t="shared" si="28"/>
        <v>0</v>
      </c>
      <c r="T46" s="34">
        <f t="shared" si="28"/>
        <v>20000</v>
      </c>
      <c r="U46" s="67">
        <f t="shared" si="28"/>
        <v>0</v>
      </c>
      <c r="V46" s="33">
        <f t="shared" si="7"/>
        <v>0</v>
      </c>
      <c r="W46" s="34">
        <f t="shared" si="8"/>
        <v>20000</v>
      </c>
      <c r="X46" s="33">
        <f t="shared" si="1"/>
        <v>0</v>
      </c>
      <c r="Y46" s="33">
        <f t="shared" si="2"/>
        <v>0</v>
      </c>
      <c r="Z46" s="33">
        <f t="shared" si="3"/>
        <v>0</v>
      </c>
      <c r="AA46" s="33">
        <f t="shared" si="3"/>
        <v>-20000</v>
      </c>
      <c r="AB46" s="33">
        <f t="shared" si="3"/>
        <v>0</v>
      </c>
      <c r="AC46" s="33">
        <f t="shared" si="3"/>
        <v>0</v>
      </c>
      <c r="AD46" s="33">
        <f t="shared" si="19"/>
        <v>0</v>
      </c>
      <c r="AE46" s="33">
        <f t="shared" si="19"/>
        <v>0</v>
      </c>
      <c r="AF46" s="33">
        <f t="shared" si="19"/>
        <v>0</v>
      </c>
      <c r="AG46" s="33">
        <f t="shared" si="19"/>
        <v>0</v>
      </c>
      <c r="AH46" s="33">
        <f t="shared" si="20"/>
        <v>0</v>
      </c>
      <c r="AI46" s="33">
        <f t="shared" si="20"/>
        <v>20000</v>
      </c>
      <c r="AJ46" s="83">
        <f t="shared" si="5"/>
        <v>0</v>
      </c>
    </row>
    <row r="47" spans="1:36" s="81" customFormat="1" ht="15">
      <c r="A47" s="27" t="s">
        <v>172</v>
      </c>
      <c r="B47" s="20" t="s">
        <v>90</v>
      </c>
      <c r="C47" s="21" t="s">
        <v>7</v>
      </c>
      <c r="D47" s="21" t="s">
        <v>29</v>
      </c>
      <c r="E47" s="153" t="s">
        <v>342</v>
      </c>
      <c r="F47" s="21" t="s">
        <v>34</v>
      </c>
      <c r="G47" s="21" t="s">
        <v>171</v>
      </c>
      <c r="H47" s="57">
        <f>H48</f>
        <v>20000</v>
      </c>
      <c r="I47" s="34">
        <f t="shared" si="28"/>
        <v>20000</v>
      </c>
      <c r="J47" s="34">
        <f t="shared" si="28"/>
        <v>20000</v>
      </c>
      <c r="K47" s="34">
        <f t="shared" si="28"/>
        <v>20000</v>
      </c>
      <c r="L47" s="34">
        <f t="shared" si="28"/>
        <v>0</v>
      </c>
      <c r="M47" s="34">
        <f t="shared" si="28"/>
        <v>0</v>
      </c>
      <c r="N47" s="34">
        <f t="shared" si="28"/>
        <v>0</v>
      </c>
      <c r="O47" s="34">
        <f t="shared" si="28"/>
        <v>0</v>
      </c>
      <c r="P47" s="34">
        <f t="shared" si="28"/>
        <v>0</v>
      </c>
      <c r="Q47" s="34">
        <f t="shared" si="28"/>
        <v>0</v>
      </c>
      <c r="R47" s="34">
        <f t="shared" si="28"/>
        <v>0</v>
      </c>
      <c r="S47" s="34">
        <f t="shared" si="28"/>
        <v>0</v>
      </c>
      <c r="T47" s="34">
        <f t="shared" si="28"/>
        <v>20000</v>
      </c>
      <c r="U47" s="67">
        <f t="shared" si="28"/>
        <v>0</v>
      </c>
      <c r="V47" s="33">
        <f t="shared" si="7"/>
        <v>0</v>
      </c>
      <c r="W47" s="34">
        <f t="shared" si="8"/>
        <v>20000</v>
      </c>
      <c r="X47" s="33">
        <f t="shared" si="1"/>
        <v>0</v>
      </c>
      <c r="Y47" s="33">
        <f t="shared" si="2"/>
        <v>0</v>
      </c>
      <c r="Z47" s="33">
        <f t="shared" si="3"/>
        <v>0</v>
      </c>
      <c r="AA47" s="33">
        <f t="shared" si="3"/>
        <v>-20000</v>
      </c>
      <c r="AB47" s="33">
        <f t="shared" si="3"/>
        <v>0</v>
      </c>
      <c r="AC47" s="33">
        <f t="shared" si="3"/>
        <v>0</v>
      </c>
      <c r="AD47" s="33">
        <f t="shared" si="19"/>
        <v>0</v>
      </c>
      <c r="AE47" s="33">
        <f t="shared" si="19"/>
        <v>0</v>
      </c>
      <c r="AF47" s="33">
        <f t="shared" si="19"/>
        <v>0</v>
      </c>
      <c r="AG47" s="33">
        <f t="shared" si="19"/>
        <v>0</v>
      </c>
      <c r="AH47" s="33">
        <f t="shared" si="20"/>
        <v>0</v>
      </c>
      <c r="AI47" s="33">
        <f t="shared" si="20"/>
        <v>20000</v>
      </c>
      <c r="AJ47" s="83">
        <f t="shared" si="5"/>
        <v>0</v>
      </c>
    </row>
    <row r="48" spans="1:36" s="81" customFormat="1" ht="15">
      <c r="A48" s="27" t="s">
        <v>33</v>
      </c>
      <c r="B48" s="20" t="s">
        <v>90</v>
      </c>
      <c r="C48" s="21" t="s">
        <v>7</v>
      </c>
      <c r="D48" s="21" t="s">
        <v>29</v>
      </c>
      <c r="E48" s="153" t="s">
        <v>342</v>
      </c>
      <c r="F48" s="21" t="s">
        <v>34</v>
      </c>
      <c r="G48" s="21" t="s">
        <v>185</v>
      </c>
      <c r="H48" s="57">
        <v>20000</v>
      </c>
      <c r="I48" s="35">
        <v>20000</v>
      </c>
      <c r="J48" s="35">
        <v>20000</v>
      </c>
      <c r="K48" s="35">
        <v>20000</v>
      </c>
      <c r="L48" s="35"/>
      <c r="M48" s="35"/>
      <c r="N48" s="35"/>
      <c r="O48" s="35"/>
      <c r="P48" s="35"/>
      <c r="Q48" s="35"/>
      <c r="R48" s="35"/>
      <c r="S48" s="35"/>
      <c r="T48" s="35">
        <v>20000</v>
      </c>
      <c r="U48" s="68"/>
      <c r="V48" s="33">
        <f t="shared" si="7"/>
        <v>0</v>
      </c>
      <c r="W48" s="34">
        <f t="shared" si="8"/>
        <v>20000</v>
      </c>
      <c r="X48" s="33">
        <f t="shared" si="1"/>
        <v>0</v>
      </c>
      <c r="Y48" s="33">
        <f t="shared" si="2"/>
        <v>0</v>
      </c>
      <c r="Z48" s="33">
        <f t="shared" si="3"/>
        <v>0</v>
      </c>
      <c r="AA48" s="33">
        <f t="shared" si="3"/>
        <v>-20000</v>
      </c>
      <c r="AB48" s="33">
        <f t="shared" si="3"/>
        <v>0</v>
      </c>
      <c r="AC48" s="33">
        <f t="shared" si="3"/>
        <v>0</v>
      </c>
      <c r="AD48" s="33">
        <f t="shared" si="19"/>
        <v>0</v>
      </c>
      <c r="AE48" s="33">
        <f t="shared" si="19"/>
        <v>0</v>
      </c>
      <c r="AF48" s="33">
        <f t="shared" si="19"/>
        <v>0</v>
      </c>
      <c r="AG48" s="33">
        <f t="shared" si="19"/>
        <v>0</v>
      </c>
      <c r="AH48" s="33">
        <f t="shared" si="20"/>
        <v>0</v>
      </c>
      <c r="AI48" s="33">
        <f t="shared" si="20"/>
        <v>20000</v>
      </c>
      <c r="AJ48" s="83">
        <f t="shared" si="5"/>
        <v>0</v>
      </c>
    </row>
    <row r="49" spans="1:36" s="81" customFormat="1" ht="15">
      <c r="A49" s="26" t="s">
        <v>346</v>
      </c>
      <c r="B49" s="20" t="s">
        <v>90</v>
      </c>
      <c r="C49" s="21" t="s">
        <v>7</v>
      </c>
      <c r="D49" s="21" t="s">
        <v>344</v>
      </c>
      <c r="E49" s="153" t="s">
        <v>343</v>
      </c>
      <c r="F49" s="21" t="s">
        <v>171</v>
      </c>
      <c r="G49" s="21" t="s">
        <v>171</v>
      </c>
      <c r="H49" s="57">
        <f>H50</f>
        <v>10000</v>
      </c>
      <c r="I49" s="57">
        <f aca="true" t="shared" si="29" ref="I49:U49">I50</f>
        <v>10000</v>
      </c>
      <c r="J49" s="57">
        <f t="shared" si="29"/>
        <v>10000</v>
      </c>
      <c r="K49" s="57">
        <f t="shared" si="29"/>
        <v>10000</v>
      </c>
      <c r="L49" s="57">
        <f t="shared" si="29"/>
        <v>0</v>
      </c>
      <c r="M49" s="57">
        <f t="shared" si="29"/>
        <v>0</v>
      </c>
      <c r="N49" s="57">
        <f t="shared" si="29"/>
        <v>0</v>
      </c>
      <c r="O49" s="57">
        <f t="shared" si="29"/>
        <v>0</v>
      </c>
      <c r="P49" s="57">
        <f t="shared" si="29"/>
        <v>0</v>
      </c>
      <c r="Q49" s="57">
        <f t="shared" si="29"/>
        <v>0</v>
      </c>
      <c r="R49" s="57">
        <f t="shared" si="29"/>
        <v>0</v>
      </c>
      <c r="S49" s="57">
        <f t="shared" si="29"/>
        <v>0</v>
      </c>
      <c r="T49" s="57">
        <f t="shared" si="29"/>
        <v>10000</v>
      </c>
      <c r="U49" s="57">
        <f t="shared" si="29"/>
        <v>4200</v>
      </c>
      <c r="V49" s="33">
        <f t="shared" si="7"/>
        <v>42</v>
      </c>
      <c r="W49" s="34">
        <f t="shared" si="8"/>
        <v>5800</v>
      </c>
      <c r="X49" s="33">
        <f t="shared" si="1"/>
        <v>0</v>
      </c>
      <c r="Y49" s="33">
        <f t="shared" si="2"/>
        <v>0</v>
      </c>
      <c r="Z49" s="33">
        <f t="shared" si="3"/>
        <v>0</v>
      </c>
      <c r="AA49" s="33">
        <f t="shared" si="3"/>
        <v>-10000</v>
      </c>
      <c r="AB49" s="33">
        <f t="shared" si="3"/>
        <v>0</v>
      </c>
      <c r="AC49" s="33">
        <f t="shared" si="3"/>
        <v>0</v>
      </c>
      <c r="AD49" s="33">
        <f t="shared" si="19"/>
        <v>0</v>
      </c>
      <c r="AE49" s="33">
        <f t="shared" si="19"/>
        <v>0</v>
      </c>
      <c r="AF49" s="33">
        <f t="shared" si="19"/>
        <v>0</v>
      </c>
      <c r="AG49" s="33">
        <f t="shared" si="19"/>
        <v>0</v>
      </c>
      <c r="AH49" s="33">
        <f t="shared" si="20"/>
        <v>0</v>
      </c>
      <c r="AI49" s="33">
        <f t="shared" si="20"/>
        <v>10000</v>
      </c>
      <c r="AJ49" s="83">
        <f t="shared" si="5"/>
        <v>0</v>
      </c>
    </row>
    <row r="50" spans="1:36" s="81" customFormat="1" ht="23.25">
      <c r="A50" s="27" t="s">
        <v>345</v>
      </c>
      <c r="B50" s="20" t="s">
        <v>90</v>
      </c>
      <c r="C50" s="21" t="s">
        <v>7</v>
      </c>
      <c r="D50" s="21" t="s">
        <v>344</v>
      </c>
      <c r="E50" s="153" t="s">
        <v>343</v>
      </c>
      <c r="F50" s="21" t="s">
        <v>171</v>
      </c>
      <c r="G50" s="21" t="s">
        <v>171</v>
      </c>
      <c r="H50" s="57">
        <f>H51</f>
        <v>10000</v>
      </c>
      <c r="I50" s="57">
        <f aca="true" t="shared" si="30" ref="I50:U50">I51</f>
        <v>10000</v>
      </c>
      <c r="J50" s="57">
        <f t="shared" si="30"/>
        <v>10000</v>
      </c>
      <c r="K50" s="57">
        <f t="shared" si="30"/>
        <v>10000</v>
      </c>
      <c r="L50" s="57">
        <f t="shared" si="30"/>
        <v>0</v>
      </c>
      <c r="M50" s="57">
        <f t="shared" si="30"/>
        <v>0</v>
      </c>
      <c r="N50" s="57">
        <f t="shared" si="30"/>
        <v>0</v>
      </c>
      <c r="O50" s="57">
        <f t="shared" si="30"/>
        <v>0</v>
      </c>
      <c r="P50" s="57">
        <f t="shared" si="30"/>
        <v>0</v>
      </c>
      <c r="Q50" s="57">
        <f t="shared" si="30"/>
        <v>0</v>
      </c>
      <c r="R50" s="57">
        <f t="shared" si="30"/>
        <v>0</v>
      </c>
      <c r="S50" s="57">
        <f t="shared" si="30"/>
        <v>0</v>
      </c>
      <c r="T50" s="57">
        <f t="shared" si="30"/>
        <v>10000</v>
      </c>
      <c r="U50" s="57">
        <f t="shared" si="30"/>
        <v>4200</v>
      </c>
      <c r="V50" s="33">
        <f t="shared" si="7"/>
        <v>42</v>
      </c>
      <c r="W50" s="34">
        <f t="shared" si="8"/>
        <v>5800</v>
      </c>
      <c r="X50" s="33">
        <f t="shared" si="1"/>
        <v>0</v>
      </c>
      <c r="Y50" s="33">
        <f t="shared" si="2"/>
        <v>0</v>
      </c>
      <c r="Z50" s="33">
        <f t="shared" si="3"/>
        <v>0</v>
      </c>
      <c r="AA50" s="33">
        <f t="shared" si="3"/>
        <v>-10000</v>
      </c>
      <c r="AB50" s="33">
        <f t="shared" si="3"/>
        <v>0</v>
      </c>
      <c r="AC50" s="33">
        <f t="shared" si="3"/>
        <v>0</v>
      </c>
      <c r="AD50" s="33">
        <f t="shared" si="19"/>
        <v>0</v>
      </c>
      <c r="AE50" s="33">
        <f t="shared" si="19"/>
        <v>0</v>
      </c>
      <c r="AF50" s="33">
        <f t="shared" si="19"/>
        <v>0</v>
      </c>
      <c r="AG50" s="33">
        <f t="shared" si="19"/>
        <v>0</v>
      </c>
      <c r="AH50" s="33">
        <f t="shared" si="20"/>
        <v>0</v>
      </c>
      <c r="AI50" s="33">
        <f t="shared" si="20"/>
        <v>10000</v>
      </c>
      <c r="AJ50" s="83">
        <f t="shared" si="5"/>
        <v>0</v>
      </c>
    </row>
    <row r="51" spans="1:36" s="81" customFormat="1" ht="34.5">
      <c r="A51" s="27" t="s">
        <v>276</v>
      </c>
      <c r="B51" s="20" t="s">
        <v>90</v>
      </c>
      <c r="C51" s="21" t="s">
        <v>7</v>
      </c>
      <c r="D51" s="21" t="s">
        <v>344</v>
      </c>
      <c r="E51" s="153" t="s">
        <v>343</v>
      </c>
      <c r="F51" s="21" t="s">
        <v>219</v>
      </c>
      <c r="G51" s="21" t="s">
        <v>171</v>
      </c>
      <c r="H51" s="57">
        <f>H52</f>
        <v>10000</v>
      </c>
      <c r="I51" s="57">
        <f aca="true" t="shared" si="31" ref="I51:U51">I52</f>
        <v>10000</v>
      </c>
      <c r="J51" s="57">
        <f t="shared" si="31"/>
        <v>10000</v>
      </c>
      <c r="K51" s="57">
        <f t="shared" si="31"/>
        <v>10000</v>
      </c>
      <c r="L51" s="57">
        <f t="shared" si="31"/>
        <v>0</v>
      </c>
      <c r="M51" s="57">
        <f t="shared" si="31"/>
        <v>0</v>
      </c>
      <c r="N51" s="57">
        <f t="shared" si="31"/>
        <v>0</v>
      </c>
      <c r="O51" s="57">
        <f t="shared" si="31"/>
        <v>0</v>
      </c>
      <c r="P51" s="57">
        <f t="shared" si="31"/>
        <v>0</v>
      </c>
      <c r="Q51" s="57">
        <f t="shared" si="31"/>
        <v>0</v>
      </c>
      <c r="R51" s="57">
        <f t="shared" si="31"/>
        <v>0</v>
      </c>
      <c r="S51" s="57">
        <f t="shared" si="31"/>
        <v>0</v>
      </c>
      <c r="T51" s="57">
        <f t="shared" si="31"/>
        <v>10000</v>
      </c>
      <c r="U51" s="57">
        <f t="shared" si="31"/>
        <v>4200</v>
      </c>
      <c r="V51" s="33">
        <f t="shared" si="7"/>
        <v>42</v>
      </c>
      <c r="W51" s="34">
        <f t="shared" si="8"/>
        <v>5800</v>
      </c>
      <c r="X51" s="33">
        <f t="shared" si="1"/>
        <v>0</v>
      </c>
      <c r="Y51" s="33">
        <f t="shared" si="2"/>
        <v>0</v>
      </c>
      <c r="Z51" s="33">
        <f t="shared" si="3"/>
        <v>0</v>
      </c>
      <c r="AA51" s="33">
        <f t="shared" si="3"/>
        <v>-10000</v>
      </c>
      <c r="AB51" s="33">
        <f t="shared" si="3"/>
        <v>0</v>
      </c>
      <c r="AC51" s="33">
        <f t="shared" si="3"/>
        <v>0</v>
      </c>
      <c r="AD51" s="33">
        <f t="shared" si="19"/>
        <v>0</v>
      </c>
      <c r="AE51" s="33">
        <f t="shared" si="19"/>
        <v>0</v>
      </c>
      <c r="AF51" s="33">
        <f t="shared" si="19"/>
        <v>0</v>
      </c>
      <c r="AG51" s="33">
        <f t="shared" si="19"/>
        <v>0</v>
      </c>
      <c r="AH51" s="33">
        <f t="shared" si="20"/>
        <v>0</v>
      </c>
      <c r="AI51" s="33">
        <f t="shared" si="20"/>
        <v>10000</v>
      </c>
      <c r="AJ51" s="83">
        <f t="shared" si="5"/>
        <v>0</v>
      </c>
    </row>
    <row r="52" spans="1:36" s="81" customFormat="1" ht="15">
      <c r="A52" s="27" t="s">
        <v>183</v>
      </c>
      <c r="B52" s="20" t="s">
        <v>90</v>
      </c>
      <c r="C52" s="21" t="s">
        <v>7</v>
      </c>
      <c r="D52" s="21" t="s">
        <v>344</v>
      </c>
      <c r="E52" s="153" t="s">
        <v>343</v>
      </c>
      <c r="F52" s="21" t="s">
        <v>219</v>
      </c>
      <c r="G52" s="21" t="s">
        <v>171</v>
      </c>
      <c r="H52" s="57">
        <f>H53</f>
        <v>10000</v>
      </c>
      <c r="I52" s="57">
        <f aca="true" t="shared" si="32" ref="I52:U52">I53</f>
        <v>10000</v>
      </c>
      <c r="J52" s="57">
        <f t="shared" si="32"/>
        <v>10000</v>
      </c>
      <c r="K52" s="57">
        <f t="shared" si="32"/>
        <v>10000</v>
      </c>
      <c r="L52" s="57">
        <f t="shared" si="32"/>
        <v>0</v>
      </c>
      <c r="M52" s="57">
        <f t="shared" si="32"/>
        <v>0</v>
      </c>
      <c r="N52" s="57">
        <f t="shared" si="32"/>
        <v>0</v>
      </c>
      <c r="O52" s="57">
        <f t="shared" si="32"/>
        <v>0</v>
      </c>
      <c r="P52" s="57">
        <f t="shared" si="32"/>
        <v>0</v>
      </c>
      <c r="Q52" s="57">
        <f t="shared" si="32"/>
        <v>0</v>
      </c>
      <c r="R52" s="57">
        <f t="shared" si="32"/>
        <v>0</v>
      </c>
      <c r="S52" s="57">
        <f t="shared" si="32"/>
        <v>0</v>
      </c>
      <c r="T52" s="57">
        <f t="shared" si="32"/>
        <v>10000</v>
      </c>
      <c r="U52" s="57">
        <f t="shared" si="32"/>
        <v>4200</v>
      </c>
      <c r="V52" s="33">
        <f t="shared" si="7"/>
        <v>42</v>
      </c>
      <c r="W52" s="34">
        <f t="shared" si="8"/>
        <v>5800</v>
      </c>
      <c r="X52" s="33">
        <f t="shared" si="1"/>
        <v>0</v>
      </c>
      <c r="Y52" s="33">
        <f t="shared" si="2"/>
        <v>0</v>
      </c>
      <c r="Z52" s="33">
        <f t="shared" si="3"/>
        <v>0</v>
      </c>
      <c r="AA52" s="33">
        <f t="shared" si="3"/>
        <v>-10000</v>
      </c>
      <c r="AB52" s="33">
        <f t="shared" si="3"/>
        <v>0</v>
      </c>
      <c r="AC52" s="33">
        <f t="shared" si="3"/>
        <v>0</v>
      </c>
      <c r="AD52" s="33">
        <f t="shared" si="19"/>
        <v>0</v>
      </c>
      <c r="AE52" s="33">
        <f t="shared" si="19"/>
        <v>0</v>
      </c>
      <c r="AF52" s="33">
        <f t="shared" si="19"/>
        <v>0</v>
      </c>
      <c r="AG52" s="33">
        <f t="shared" si="19"/>
        <v>0</v>
      </c>
      <c r="AH52" s="33">
        <f t="shared" si="20"/>
        <v>0</v>
      </c>
      <c r="AI52" s="33">
        <f t="shared" si="20"/>
        <v>10000</v>
      </c>
      <c r="AJ52" s="83">
        <f t="shared" si="5"/>
        <v>0</v>
      </c>
    </row>
    <row r="53" spans="1:36" s="81" customFormat="1" ht="15">
      <c r="A53" s="27" t="s">
        <v>183</v>
      </c>
      <c r="B53" s="20" t="s">
        <v>90</v>
      </c>
      <c r="C53" s="21" t="s">
        <v>7</v>
      </c>
      <c r="D53" s="21" t="s">
        <v>344</v>
      </c>
      <c r="E53" s="153" t="s">
        <v>343</v>
      </c>
      <c r="F53" s="21" t="s">
        <v>219</v>
      </c>
      <c r="G53" s="21" t="s">
        <v>181</v>
      </c>
      <c r="H53" s="57">
        <v>10000</v>
      </c>
      <c r="I53" s="35">
        <v>10000</v>
      </c>
      <c r="J53" s="35">
        <v>10000</v>
      </c>
      <c r="K53" s="35">
        <v>10000</v>
      </c>
      <c r="L53" s="35"/>
      <c r="M53" s="35"/>
      <c r="N53" s="35"/>
      <c r="O53" s="35"/>
      <c r="P53" s="35"/>
      <c r="Q53" s="35"/>
      <c r="R53" s="35"/>
      <c r="S53" s="35"/>
      <c r="T53" s="35">
        <v>10000</v>
      </c>
      <c r="U53" s="68">
        <v>4200</v>
      </c>
      <c r="V53" s="33">
        <f t="shared" si="7"/>
        <v>42</v>
      </c>
      <c r="W53" s="34">
        <f t="shared" si="8"/>
        <v>5800</v>
      </c>
      <c r="X53" s="33">
        <f t="shared" si="1"/>
        <v>0</v>
      </c>
      <c r="Y53" s="33">
        <f t="shared" si="2"/>
        <v>0</v>
      </c>
      <c r="Z53" s="33">
        <f t="shared" si="3"/>
        <v>0</v>
      </c>
      <c r="AA53" s="33">
        <f t="shared" si="3"/>
        <v>-10000</v>
      </c>
      <c r="AB53" s="33">
        <f t="shared" si="3"/>
        <v>0</v>
      </c>
      <c r="AC53" s="33">
        <f t="shared" si="3"/>
        <v>0</v>
      </c>
      <c r="AD53" s="33">
        <f t="shared" si="19"/>
        <v>0</v>
      </c>
      <c r="AE53" s="33">
        <f t="shared" si="19"/>
        <v>0</v>
      </c>
      <c r="AF53" s="33">
        <f t="shared" si="19"/>
        <v>0</v>
      </c>
      <c r="AG53" s="33">
        <f t="shared" si="19"/>
        <v>0</v>
      </c>
      <c r="AH53" s="33">
        <f t="shared" si="20"/>
        <v>0</v>
      </c>
      <c r="AI53" s="33">
        <f t="shared" si="20"/>
        <v>10000</v>
      </c>
      <c r="AJ53" s="83">
        <f t="shared" si="5"/>
        <v>0</v>
      </c>
    </row>
    <row r="54" spans="1:36" s="50" customFormat="1" ht="15">
      <c r="A54" s="26" t="s">
        <v>35</v>
      </c>
      <c r="B54" s="18" t="s">
        <v>90</v>
      </c>
      <c r="C54" s="19" t="s">
        <v>9</v>
      </c>
      <c r="D54" s="19" t="s">
        <v>178</v>
      </c>
      <c r="E54" s="153" t="s">
        <v>338</v>
      </c>
      <c r="F54" s="19" t="s">
        <v>171</v>
      </c>
      <c r="G54" s="19" t="s">
        <v>171</v>
      </c>
      <c r="H54" s="56">
        <f>H55</f>
        <v>59257</v>
      </c>
      <c r="I54" s="33">
        <f aca="true" t="shared" si="33" ref="I54:U54">I55</f>
        <v>59257</v>
      </c>
      <c r="J54" s="33">
        <f t="shared" si="33"/>
        <v>59257</v>
      </c>
      <c r="K54" s="33">
        <f t="shared" si="33"/>
        <v>59257</v>
      </c>
      <c r="L54" s="33">
        <f t="shared" si="33"/>
        <v>0</v>
      </c>
      <c r="M54" s="33">
        <f t="shared" si="33"/>
        <v>0</v>
      </c>
      <c r="N54" s="33">
        <f t="shared" si="33"/>
        <v>0</v>
      </c>
      <c r="O54" s="33">
        <f t="shared" si="33"/>
        <v>0</v>
      </c>
      <c r="P54" s="33">
        <f t="shared" si="33"/>
        <v>0</v>
      </c>
      <c r="Q54" s="33">
        <f t="shared" si="33"/>
        <v>0</v>
      </c>
      <c r="R54" s="33">
        <f t="shared" si="33"/>
        <v>0</v>
      </c>
      <c r="S54" s="33">
        <f t="shared" si="33"/>
        <v>0</v>
      </c>
      <c r="T54" s="33">
        <f t="shared" si="33"/>
        <v>59257</v>
      </c>
      <c r="U54" s="66">
        <f t="shared" si="33"/>
        <v>13866.3</v>
      </c>
      <c r="V54" s="33">
        <f t="shared" si="7"/>
        <v>23.400273385422818</v>
      </c>
      <c r="W54" s="34">
        <f t="shared" si="8"/>
        <v>45390.7</v>
      </c>
      <c r="X54" s="33">
        <f t="shared" si="1"/>
        <v>0</v>
      </c>
      <c r="Y54" s="33">
        <f t="shared" si="2"/>
        <v>0</v>
      </c>
      <c r="Z54" s="33">
        <f t="shared" si="3"/>
        <v>0</v>
      </c>
      <c r="AA54" s="33">
        <f t="shared" si="3"/>
        <v>-59257</v>
      </c>
      <c r="AB54" s="33">
        <f t="shared" si="3"/>
        <v>0</v>
      </c>
      <c r="AC54" s="33">
        <f t="shared" si="3"/>
        <v>0</v>
      </c>
      <c r="AD54" s="33">
        <f t="shared" si="19"/>
        <v>0</v>
      </c>
      <c r="AE54" s="33">
        <f t="shared" si="19"/>
        <v>0</v>
      </c>
      <c r="AF54" s="33">
        <f t="shared" si="19"/>
        <v>0</v>
      </c>
      <c r="AG54" s="33">
        <f t="shared" si="19"/>
        <v>0</v>
      </c>
      <c r="AH54" s="33">
        <f t="shared" si="20"/>
        <v>0</v>
      </c>
      <c r="AI54" s="33">
        <f t="shared" si="20"/>
        <v>59257</v>
      </c>
      <c r="AJ54" s="84">
        <f t="shared" si="5"/>
        <v>0</v>
      </c>
    </row>
    <row r="55" spans="1:36" s="81" customFormat="1" ht="15">
      <c r="A55" s="86" t="s">
        <v>36</v>
      </c>
      <c r="B55" s="20" t="s">
        <v>90</v>
      </c>
      <c r="C55" s="21" t="s">
        <v>9</v>
      </c>
      <c r="D55" s="21" t="s">
        <v>37</v>
      </c>
      <c r="E55" s="153" t="s">
        <v>338</v>
      </c>
      <c r="F55" s="21" t="s">
        <v>171</v>
      </c>
      <c r="G55" s="21" t="s">
        <v>171</v>
      </c>
      <c r="H55" s="57">
        <f>H56</f>
        <v>59257</v>
      </c>
      <c r="I55" s="34">
        <f aca="true" t="shared" si="34" ref="I55:U55">I56</f>
        <v>59257</v>
      </c>
      <c r="J55" s="34">
        <f t="shared" si="34"/>
        <v>59257</v>
      </c>
      <c r="K55" s="34">
        <f t="shared" si="34"/>
        <v>59257</v>
      </c>
      <c r="L55" s="34">
        <f t="shared" si="34"/>
        <v>0</v>
      </c>
      <c r="M55" s="34">
        <f t="shared" si="34"/>
        <v>0</v>
      </c>
      <c r="N55" s="34">
        <f t="shared" si="34"/>
        <v>0</v>
      </c>
      <c r="O55" s="34">
        <f t="shared" si="34"/>
        <v>0</v>
      </c>
      <c r="P55" s="34">
        <f t="shared" si="34"/>
        <v>0</v>
      </c>
      <c r="Q55" s="34">
        <f t="shared" si="34"/>
        <v>0</v>
      </c>
      <c r="R55" s="34">
        <f t="shared" si="34"/>
        <v>0</v>
      </c>
      <c r="S55" s="34">
        <f t="shared" si="34"/>
        <v>0</v>
      </c>
      <c r="T55" s="34">
        <f t="shared" si="34"/>
        <v>59257</v>
      </c>
      <c r="U55" s="67">
        <f t="shared" si="34"/>
        <v>13866.3</v>
      </c>
      <c r="V55" s="33">
        <f t="shared" si="7"/>
        <v>23.400273385422818</v>
      </c>
      <c r="W55" s="34">
        <f t="shared" si="8"/>
        <v>45390.7</v>
      </c>
      <c r="X55" s="33">
        <f t="shared" si="1"/>
        <v>0</v>
      </c>
      <c r="Y55" s="33">
        <f t="shared" si="2"/>
        <v>0</v>
      </c>
      <c r="Z55" s="33">
        <f t="shared" si="3"/>
        <v>0</v>
      </c>
      <c r="AA55" s="33">
        <f t="shared" si="3"/>
        <v>-59257</v>
      </c>
      <c r="AB55" s="33">
        <f t="shared" si="3"/>
        <v>0</v>
      </c>
      <c r="AC55" s="33">
        <f t="shared" si="3"/>
        <v>0</v>
      </c>
      <c r="AD55" s="33">
        <f t="shared" si="19"/>
        <v>0</v>
      </c>
      <c r="AE55" s="33">
        <f t="shared" si="19"/>
        <v>0</v>
      </c>
      <c r="AF55" s="33">
        <f t="shared" si="19"/>
        <v>0</v>
      </c>
      <c r="AG55" s="33">
        <f t="shared" si="19"/>
        <v>0</v>
      </c>
      <c r="AH55" s="33">
        <f t="shared" si="20"/>
        <v>0</v>
      </c>
      <c r="AI55" s="33">
        <f t="shared" si="20"/>
        <v>59257</v>
      </c>
      <c r="AJ55" s="83">
        <f t="shared" si="5"/>
        <v>0</v>
      </c>
    </row>
    <row r="56" spans="1:36" s="81" customFormat="1" ht="45.75">
      <c r="A56" s="27" t="s">
        <v>38</v>
      </c>
      <c r="B56" s="20" t="s">
        <v>90</v>
      </c>
      <c r="C56" s="21" t="s">
        <v>9</v>
      </c>
      <c r="D56" s="21" t="s">
        <v>37</v>
      </c>
      <c r="E56" s="153" t="s">
        <v>347</v>
      </c>
      <c r="F56" s="21" t="s">
        <v>171</v>
      </c>
      <c r="G56" s="21" t="s">
        <v>171</v>
      </c>
      <c r="H56" s="57">
        <f>H57+H62</f>
        <v>59257</v>
      </c>
      <c r="I56" s="34">
        <f aca="true" t="shared" si="35" ref="I56:U56">I57+I62</f>
        <v>59257</v>
      </c>
      <c r="J56" s="34">
        <f t="shared" si="35"/>
        <v>59257</v>
      </c>
      <c r="K56" s="34">
        <f t="shared" si="35"/>
        <v>59257</v>
      </c>
      <c r="L56" s="34">
        <f t="shared" si="35"/>
        <v>0</v>
      </c>
      <c r="M56" s="34">
        <f t="shared" si="35"/>
        <v>0</v>
      </c>
      <c r="N56" s="34">
        <f t="shared" si="35"/>
        <v>0</v>
      </c>
      <c r="O56" s="34">
        <f t="shared" si="35"/>
        <v>0</v>
      </c>
      <c r="P56" s="34">
        <f t="shared" si="35"/>
        <v>0</v>
      </c>
      <c r="Q56" s="34">
        <f t="shared" si="35"/>
        <v>0</v>
      </c>
      <c r="R56" s="34">
        <f t="shared" si="35"/>
        <v>0</v>
      </c>
      <c r="S56" s="34">
        <f t="shared" si="35"/>
        <v>0</v>
      </c>
      <c r="T56" s="34">
        <f t="shared" si="35"/>
        <v>59257</v>
      </c>
      <c r="U56" s="67">
        <f t="shared" si="35"/>
        <v>13866.3</v>
      </c>
      <c r="V56" s="33">
        <f t="shared" si="7"/>
        <v>23.400273385422818</v>
      </c>
      <c r="W56" s="34">
        <f t="shared" si="8"/>
        <v>45390.7</v>
      </c>
      <c r="X56" s="33">
        <f t="shared" si="1"/>
        <v>0</v>
      </c>
      <c r="Y56" s="33">
        <f t="shared" si="2"/>
        <v>0</v>
      </c>
      <c r="Z56" s="33">
        <f t="shared" si="3"/>
        <v>0</v>
      </c>
      <c r="AA56" s="33">
        <f t="shared" si="3"/>
        <v>-59257</v>
      </c>
      <c r="AB56" s="33">
        <f t="shared" si="3"/>
        <v>0</v>
      </c>
      <c r="AC56" s="33">
        <f t="shared" si="3"/>
        <v>0</v>
      </c>
      <c r="AD56" s="33">
        <f t="shared" si="19"/>
        <v>0</v>
      </c>
      <c r="AE56" s="33">
        <f t="shared" si="19"/>
        <v>0</v>
      </c>
      <c r="AF56" s="33">
        <f t="shared" si="19"/>
        <v>0</v>
      </c>
      <c r="AG56" s="33">
        <f t="shared" si="19"/>
        <v>0</v>
      </c>
      <c r="AH56" s="33">
        <f t="shared" si="20"/>
        <v>0</v>
      </c>
      <c r="AI56" s="33">
        <f t="shared" si="20"/>
        <v>59257</v>
      </c>
      <c r="AJ56" s="83">
        <f t="shared" si="5"/>
        <v>0</v>
      </c>
    </row>
    <row r="57" spans="1:36" s="81" customFormat="1" ht="33.75" customHeight="1">
      <c r="A57" s="27" t="s">
        <v>11</v>
      </c>
      <c r="B57" s="20" t="s">
        <v>90</v>
      </c>
      <c r="C57" s="21" t="s">
        <v>9</v>
      </c>
      <c r="D57" s="21" t="s">
        <v>37</v>
      </c>
      <c r="E57" s="153" t="s">
        <v>347</v>
      </c>
      <c r="F57" s="21" t="s">
        <v>12</v>
      </c>
      <c r="G57" s="21" t="s">
        <v>171</v>
      </c>
      <c r="H57" s="57">
        <f>H58</f>
        <v>55500</v>
      </c>
      <c r="I57" s="34">
        <f aca="true" t="shared" si="36" ref="I57:U58">I58</f>
        <v>55500</v>
      </c>
      <c r="J57" s="34">
        <f t="shared" si="36"/>
        <v>55500</v>
      </c>
      <c r="K57" s="34">
        <f t="shared" si="36"/>
        <v>55500</v>
      </c>
      <c r="L57" s="34">
        <f t="shared" si="36"/>
        <v>0</v>
      </c>
      <c r="M57" s="34">
        <f t="shared" si="36"/>
        <v>0</v>
      </c>
      <c r="N57" s="34">
        <f t="shared" si="36"/>
        <v>0</v>
      </c>
      <c r="O57" s="34">
        <f t="shared" si="36"/>
        <v>0</v>
      </c>
      <c r="P57" s="34">
        <f t="shared" si="36"/>
        <v>0</v>
      </c>
      <c r="Q57" s="34">
        <f t="shared" si="36"/>
        <v>0</v>
      </c>
      <c r="R57" s="34">
        <f t="shared" si="36"/>
        <v>0</v>
      </c>
      <c r="S57" s="34">
        <f t="shared" si="36"/>
        <v>0</v>
      </c>
      <c r="T57" s="34">
        <f t="shared" si="36"/>
        <v>55500</v>
      </c>
      <c r="U57" s="67">
        <f t="shared" si="36"/>
        <v>13866.3</v>
      </c>
      <c r="V57" s="33">
        <f t="shared" si="7"/>
        <v>24.984324324324323</v>
      </c>
      <c r="W57" s="34">
        <f t="shared" si="8"/>
        <v>41633.7</v>
      </c>
      <c r="X57" s="33">
        <f t="shared" si="1"/>
        <v>0</v>
      </c>
      <c r="Y57" s="33">
        <f t="shared" si="2"/>
        <v>0</v>
      </c>
      <c r="Z57" s="33">
        <f t="shared" si="3"/>
        <v>0</v>
      </c>
      <c r="AA57" s="33">
        <f t="shared" si="3"/>
        <v>-55500</v>
      </c>
      <c r="AB57" s="33">
        <f t="shared" si="3"/>
        <v>0</v>
      </c>
      <c r="AC57" s="33">
        <f t="shared" si="3"/>
        <v>0</v>
      </c>
      <c r="AD57" s="33">
        <f t="shared" si="19"/>
        <v>0</v>
      </c>
      <c r="AE57" s="33">
        <f t="shared" si="19"/>
        <v>0</v>
      </c>
      <c r="AF57" s="33">
        <f t="shared" si="19"/>
        <v>0</v>
      </c>
      <c r="AG57" s="33">
        <f t="shared" si="19"/>
        <v>0</v>
      </c>
      <c r="AH57" s="33">
        <f t="shared" si="20"/>
        <v>0</v>
      </c>
      <c r="AI57" s="33">
        <f t="shared" si="20"/>
        <v>55500</v>
      </c>
      <c r="AJ57" s="83">
        <f t="shared" si="5"/>
        <v>0</v>
      </c>
    </row>
    <row r="58" spans="1:36" s="81" customFormat="1" ht="34.5">
      <c r="A58" s="28" t="s">
        <v>40</v>
      </c>
      <c r="B58" s="20" t="s">
        <v>90</v>
      </c>
      <c r="C58" s="21" t="s">
        <v>9</v>
      </c>
      <c r="D58" s="21" t="s">
        <v>37</v>
      </c>
      <c r="E58" s="153" t="s">
        <v>347</v>
      </c>
      <c r="F58" s="21" t="s">
        <v>14</v>
      </c>
      <c r="G58" s="21" t="s">
        <v>171</v>
      </c>
      <c r="H58" s="57">
        <f>H59</f>
        <v>55500</v>
      </c>
      <c r="I58" s="57">
        <f t="shared" si="36"/>
        <v>55500</v>
      </c>
      <c r="J58" s="57">
        <f t="shared" si="36"/>
        <v>55500</v>
      </c>
      <c r="K58" s="57">
        <f t="shared" si="36"/>
        <v>55500</v>
      </c>
      <c r="L58" s="57">
        <f t="shared" si="36"/>
        <v>0</v>
      </c>
      <c r="M58" s="57">
        <f t="shared" si="36"/>
        <v>0</v>
      </c>
      <c r="N58" s="57">
        <f t="shared" si="36"/>
        <v>0</v>
      </c>
      <c r="O58" s="57">
        <f t="shared" si="36"/>
        <v>0</v>
      </c>
      <c r="P58" s="57">
        <f t="shared" si="36"/>
        <v>0</v>
      </c>
      <c r="Q58" s="57">
        <f t="shared" si="36"/>
        <v>0</v>
      </c>
      <c r="R58" s="57">
        <f t="shared" si="36"/>
        <v>0</v>
      </c>
      <c r="S58" s="57">
        <f t="shared" si="36"/>
        <v>0</v>
      </c>
      <c r="T58" s="57">
        <f t="shared" si="36"/>
        <v>55500</v>
      </c>
      <c r="U58" s="57">
        <f t="shared" si="36"/>
        <v>13866.3</v>
      </c>
      <c r="V58" s="33">
        <f t="shared" si="7"/>
        <v>24.984324324324323</v>
      </c>
      <c r="W58" s="34">
        <f t="shared" si="8"/>
        <v>41633.7</v>
      </c>
      <c r="X58" s="33">
        <f t="shared" si="1"/>
        <v>0</v>
      </c>
      <c r="Y58" s="33">
        <f t="shared" si="2"/>
        <v>0</v>
      </c>
      <c r="Z58" s="33">
        <f t="shared" si="3"/>
        <v>0</v>
      </c>
      <c r="AA58" s="33">
        <f t="shared" si="3"/>
        <v>-55500</v>
      </c>
      <c r="AB58" s="33">
        <f t="shared" si="3"/>
        <v>0</v>
      </c>
      <c r="AC58" s="33">
        <f t="shared" si="3"/>
        <v>0</v>
      </c>
      <c r="AD58" s="33">
        <f t="shared" si="19"/>
        <v>0</v>
      </c>
      <c r="AE58" s="33">
        <f t="shared" si="19"/>
        <v>0</v>
      </c>
      <c r="AF58" s="33">
        <f t="shared" si="19"/>
        <v>0</v>
      </c>
      <c r="AG58" s="33">
        <f t="shared" si="19"/>
        <v>0</v>
      </c>
      <c r="AH58" s="33">
        <f t="shared" si="20"/>
        <v>0</v>
      </c>
      <c r="AI58" s="33">
        <f t="shared" si="20"/>
        <v>55500</v>
      </c>
      <c r="AJ58" s="83">
        <f t="shared" si="5"/>
        <v>0</v>
      </c>
    </row>
    <row r="59" spans="1:36" s="81" customFormat="1" ht="45.75">
      <c r="A59" s="28" t="s">
        <v>277</v>
      </c>
      <c r="B59" s="20" t="s">
        <v>90</v>
      </c>
      <c r="C59" s="21" t="s">
        <v>9</v>
      </c>
      <c r="D59" s="21" t="s">
        <v>37</v>
      </c>
      <c r="E59" s="153" t="s">
        <v>347</v>
      </c>
      <c r="F59" s="21" t="s">
        <v>220</v>
      </c>
      <c r="G59" s="21"/>
      <c r="H59" s="57">
        <f>H60+H61</f>
        <v>55500</v>
      </c>
      <c r="I59" s="57">
        <f aca="true" t="shared" si="37" ref="I59:U59">I60+I61</f>
        <v>55500</v>
      </c>
      <c r="J59" s="57">
        <f t="shared" si="37"/>
        <v>55500</v>
      </c>
      <c r="K59" s="57">
        <f t="shared" si="37"/>
        <v>55500</v>
      </c>
      <c r="L59" s="57">
        <f t="shared" si="37"/>
        <v>0</v>
      </c>
      <c r="M59" s="57">
        <f t="shared" si="37"/>
        <v>0</v>
      </c>
      <c r="N59" s="57">
        <f t="shared" si="37"/>
        <v>0</v>
      </c>
      <c r="O59" s="57">
        <f t="shared" si="37"/>
        <v>0</v>
      </c>
      <c r="P59" s="57">
        <f t="shared" si="37"/>
        <v>0</v>
      </c>
      <c r="Q59" s="57">
        <f t="shared" si="37"/>
        <v>0</v>
      </c>
      <c r="R59" s="57">
        <f t="shared" si="37"/>
        <v>0</v>
      </c>
      <c r="S59" s="57">
        <f t="shared" si="37"/>
        <v>0</v>
      </c>
      <c r="T59" s="57">
        <f t="shared" si="37"/>
        <v>55500</v>
      </c>
      <c r="U59" s="57">
        <f t="shared" si="37"/>
        <v>13866.3</v>
      </c>
      <c r="V59" s="33">
        <f t="shared" si="7"/>
        <v>24.984324324324323</v>
      </c>
      <c r="W59" s="34">
        <f t="shared" si="8"/>
        <v>41633.7</v>
      </c>
      <c r="X59" s="33">
        <f t="shared" si="1"/>
        <v>0</v>
      </c>
      <c r="Y59" s="33">
        <f t="shared" si="2"/>
        <v>0</v>
      </c>
      <c r="Z59" s="33">
        <f t="shared" si="3"/>
        <v>0</v>
      </c>
      <c r="AA59" s="33">
        <f t="shared" si="3"/>
        <v>-55500</v>
      </c>
      <c r="AB59" s="33">
        <f t="shared" si="3"/>
        <v>0</v>
      </c>
      <c r="AC59" s="33">
        <f t="shared" si="3"/>
        <v>0</v>
      </c>
      <c r="AD59" s="33">
        <f t="shared" si="19"/>
        <v>0</v>
      </c>
      <c r="AE59" s="33">
        <f t="shared" si="19"/>
        <v>0</v>
      </c>
      <c r="AF59" s="33">
        <f t="shared" si="19"/>
        <v>0</v>
      </c>
      <c r="AG59" s="33">
        <f t="shared" si="19"/>
        <v>0</v>
      </c>
      <c r="AH59" s="33">
        <f t="shared" si="20"/>
        <v>0</v>
      </c>
      <c r="AI59" s="33">
        <f t="shared" si="20"/>
        <v>55500</v>
      </c>
      <c r="AJ59" s="83"/>
    </row>
    <row r="60" spans="1:36" s="81" customFormat="1" ht="15">
      <c r="A60" s="28" t="s">
        <v>195</v>
      </c>
      <c r="B60" s="20" t="s">
        <v>90</v>
      </c>
      <c r="C60" s="21" t="s">
        <v>9</v>
      </c>
      <c r="D60" s="21" t="s">
        <v>37</v>
      </c>
      <c r="E60" s="153" t="s">
        <v>347</v>
      </c>
      <c r="F60" s="21" t="s">
        <v>220</v>
      </c>
      <c r="G60" s="21" t="s">
        <v>194</v>
      </c>
      <c r="H60" s="57">
        <v>42600</v>
      </c>
      <c r="I60" s="35">
        <v>42600</v>
      </c>
      <c r="J60" s="35">
        <v>42600</v>
      </c>
      <c r="K60" s="35">
        <v>42600</v>
      </c>
      <c r="L60" s="35"/>
      <c r="M60" s="35"/>
      <c r="N60" s="35"/>
      <c r="O60" s="35"/>
      <c r="P60" s="35"/>
      <c r="Q60" s="35"/>
      <c r="R60" s="35"/>
      <c r="S60" s="35"/>
      <c r="T60" s="35">
        <v>42600</v>
      </c>
      <c r="U60" s="68">
        <v>10650</v>
      </c>
      <c r="V60" s="33">
        <f t="shared" si="7"/>
        <v>25</v>
      </c>
      <c r="W60" s="34">
        <f t="shared" si="8"/>
        <v>31950</v>
      </c>
      <c r="X60" s="33">
        <f t="shared" si="1"/>
        <v>0</v>
      </c>
      <c r="Y60" s="33">
        <f t="shared" si="2"/>
        <v>0</v>
      </c>
      <c r="Z60" s="33">
        <f t="shared" si="3"/>
        <v>0</v>
      </c>
      <c r="AA60" s="33">
        <f t="shared" si="3"/>
        <v>-42600</v>
      </c>
      <c r="AB60" s="33">
        <f t="shared" si="3"/>
        <v>0</v>
      </c>
      <c r="AC60" s="33">
        <f t="shared" si="3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20"/>
        <v>0</v>
      </c>
      <c r="AI60" s="33">
        <f t="shared" si="20"/>
        <v>42600</v>
      </c>
      <c r="AJ60" s="83">
        <f t="shared" si="5"/>
        <v>0</v>
      </c>
    </row>
    <row r="61" spans="1:36" s="81" customFormat="1" ht="15">
      <c r="A61" s="28" t="s">
        <v>196</v>
      </c>
      <c r="B61" s="20" t="s">
        <v>90</v>
      </c>
      <c r="C61" s="21" t="s">
        <v>9</v>
      </c>
      <c r="D61" s="21" t="s">
        <v>37</v>
      </c>
      <c r="E61" s="153" t="s">
        <v>347</v>
      </c>
      <c r="F61" s="21" t="s">
        <v>340</v>
      </c>
      <c r="G61" s="21" t="s">
        <v>193</v>
      </c>
      <c r="H61" s="57">
        <v>12900</v>
      </c>
      <c r="I61" s="35">
        <v>12900</v>
      </c>
      <c r="J61" s="35">
        <v>12900</v>
      </c>
      <c r="K61" s="35">
        <v>12900</v>
      </c>
      <c r="L61" s="35"/>
      <c r="M61" s="35"/>
      <c r="N61" s="35"/>
      <c r="O61" s="35"/>
      <c r="P61" s="35"/>
      <c r="Q61" s="35"/>
      <c r="R61" s="35"/>
      <c r="S61" s="35"/>
      <c r="T61" s="35">
        <v>12900</v>
      </c>
      <c r="U61" s="68">
        <v>3216.3</v>
      </c>
      <c r="V61" s="33">
        <f t="shared" si="7"/>
        <v>24.932558139534887</v>
      </c>
      <c r="W61" s="34">
        <f t="shared" si="8"/>
        <v>9683.7</v>
      </c>
      <c r="X61" s="33">
        <f t="shared" si="1"/>
        <v>0</v>
      </c>
      <c r="Y61" s="33">
        <f t="shared" si="2"/>
        <v>0</v>
      </c>
      <c r="Z61" s="33">
        <f t="shared" si="3"/>
        <v>0</v>
      </c>
      <c r="AA61" s="33">
        <f t="shared" si="3"/>
        <v>-12900</v>
      </c>
      <c r="AB61" s="33">
        <f t="shared" si="3"/>
        <v>0</v>
      </c>
      <c r="AC61" s="33">
        <f aca="true" t="shared" si="38" ref="AC61:AF130">N61-M61</f>
        <v>0</v>
      </c>
      <c r="AD61" s="33">
        <f t="shared" si="19"/>
        <v>0</v>
      </c>
      <c r="AE61" s="33">
        <f t="shared" si="19"/>
        <v>0</v>
      </c>
      <c r="AF61" s="33">
        <f t="shared" si="19"/>
        <v>0</v>
      </c>
      <c r="AG61" s="33">
        <f t="shared" si="19"/>
        <v>0</v>
      </c>
      <c r="AH61" s="33">
        <f t="shared" si="20"/>
        <v>0</v>
      </c>
      <c r="AI61" s="33">
        <f t="shared" si="20"/>
        <v>12900</v>
      </c>
      <c r="AJ61" s="83">
        <f t="shared" si="5"/>
        <v>0</v>
      </c>
    </row>
    <row r="62" spans="1:36" s="81" customFormat="1" ht="23.25">
      <c r="A62" s="27" t="s">
        <v>18</v>
      </c>
      <c r="B62" s="20" t="s">
        <v>90</v>
      </c>
      <c r="C62" s="21" t="s">
        <v>9</v>
      </c>
      <c r="D62" s="21" t="s">
        <v>37</v>
      </c>
      <c r="E62" s="153" t="s">
        <v>347</v>
      </c>
      <c r="F62" s="21" t="s">
        <v>19</v>
      </c>
      <c r="G62" s="21" t="s">
        <v>171</v>
      </c>
      <c r="H62" s="57">
        <f>H63</f>
        <v>3757</v>
      </c>
      <c r="I62" s="34">
        <f aca="true" t="shared" si="39" ref="I62:U63">I63</f>
        <v>3757</v>
      </c>
      <c r="J62" s="34">
        <f t="shared" si="39"/>
        <v>3757</v>
      </c>
      <c r="K62" s="34">
        <f t="shared" si="39"/>
        <v>3757</v>
      </c>
      <c r="L62" s="34">
        <f t="shared" si="39"/>
        <v>0</v>
      </c>
      <c r="M62" s="34">
        <f t="shared" si="39"/>
        <v>0</v>
      </c>
      <c r="N62" s="34">
        <f t="shared" si="39"/>
        <v>0</v>
      </c>
      <c r="O62" s="34">
        <f t="shared" si="39"/>
        <v>0</v>
      </c>
      <c r="P62" s="34">
        <f t="shared" si="39"/>
        <v>0</v>
      </c>
      <c r="Q62" s="34">
        <f t="shared" si="39"/>
        <v>0</v>
      </c>
      <c r="R62" s="34">
        <f t="shared" si="39"/>
        <v>0</v>
      </c>
      <c r="S62" s="34">
        <f t="shared" si="39"/>
        <v>0</v>
      </c>
      <c r="T62" s="34">
        <f t="shared" si="39"/>
        <v>3757</v>
      </c>
      <c r="U62" s="67">
        <f t="shared" si="39"/>
        <v>0</v>
      </c>
      <c r="V62" s="33">
        <f t="shared" si="7"/>
        <v>0</v>
      </c>
      <c r="W62" s="34">
        <f t="shared" si="8"/>
        <v>3757</v>
      </c>
      <c r="X62" s="33">
        <f t="shared" si="1"/>
        <v>0</v>
      </c>
      <c r="Y62" s="33">
        <f t="shared" si="2"/>
        <v>0</v>
      </c>
      <c r="Z62" s="33">
        <f t="shared" si="3"/>
        <v>0</v>
      </c>
      <c r="AA62" s="33">
        <f t="shared" si="3"/>
        <v>-3757</v>
      </c>
      <c r="AB62" s="33">
        <f t="shared" si="3"/>
        <v>0</v>
      </c>
      <c r="AC62" s="33">
        <f t="shared" si="38"/>
        <v>0</v>
      </c>
      <c r="AD62" s="33">
        <f t="shared" si="19"/>
        <v>0</v>
      </c>
      <c r="AE62" s="33">
        <f t="shared" si="19"/>
        <v>0</v>
      </c>
      <c r="AF62" s="33">
        <f t="shared" si="19"/>
        <v>0</v>
      </c>
      <c r="AG62" s="33">
        <f t="shared" si="19"/>
        <v>0</v>
      </c>
      <c r="AH62" s="33">
        <f t="shared" si="20"/>
        <v>0</v>
      </c>
      <c r="AI62" s="33">
        <f t="shared" si="20"/>
        <v>3757</v>
      </c>
      <c r="AJ62" s="83">
        <f t="shared" si="5"/>
        <v>0</v>
      </c>
    </row>
    <row r="63" spans="1:36" s="81" customFormat="1" ht="23.25">
      <c r="A63" s="27" t="s">
        <v>20</v>
      </c>
      <c r="B63" s="20" t="s">
        <v>90</v>
      </c>
      <c r="C63" s="21" t="s">
        <v>9</v>
      </c>
      <c r="D63" s="21" t="s">
        <v>37</v>
      </c>
      <c r="E63" s="153" t="s">
        <v>347</v>
      </c>
      <c r="F63" s="21" t="s">
        <v>21</v>
      </c>
      <c r="G63" s="21" t="s">
        <v>171</v>
      </c>
      <c r="H63" s="57">
        <f>H64</f>
        <v>3757</v>
      </c>
      <c r="I63" s="34">
        <f t="shared" si="39"/>
        <v>3757</v>
      </c>
      <c r="J63" s="34">
        <f t="shared" si="39"/>
        <v>3757</v>
      </c>
      <c r="K63" s="34">
        <f t="shared" si="39"/>
        <v>3757</v>
      </c>
      <c r="L63" s="34">
        <f t="shared" si="39"/>
        <v>0</v>
      </c>
      <c r="M63" s="34">
        <f t="shared" si="39"/>
        <v>0</v>
      </c>
      <c r="N63" s="34">
        <f t="shared" si="39"/>
        <v>0</v>
      </c>
      <c r="O63" s="34">
        <f t="shared" si="39"/>
        <v>0</v>
      </c>
      <c r="P63" s="34">
        <f t="shared" si="39"/>
        <v>0</v>
      </c>
      <c r="Q63" s="34">
        <f t="shared" si="39"/>
        <v>0</v>
      </c>
      <c r="R63" s="34">
        <f t="shared" si="39"/>
        <v>0</v>
      </c>
      <c r="S63" s="34">
        <f t="shared" si="39"/>
        <v>0</v>
      </c>
      <c r="T63" s="34">
        <f t="shared" si="39"/>
        <v>3757</v>
      </c>
      <c r="U63" s="67">
        <f t="shared" si="39"/>
        <v>0</v>
      </c>
      <c r="V63" s="33">
        <f t="shared" si="7"/>
        <v>0</v>
      </c>
      <c r="W63" s="34">
        <f t="shared" si="8"/>
        <v>3757</v>
      </c>
      <c r="X63" s="33">
        <f t="shared" si="1"/>
        <v>0</v>
      </c>
      <c r="Y63" s="33">
        <f t="shared" si="2"/>
        <v>0</v>
      </c>
      <c r="Z63" s="33">
        <f t="shared" si="3"/>
        <v>0</v>
      </c>
      <c r="AA63" s="33">
        <f t="shared" si="3"/>
        <v>-3757</v>
      </c>
      <c r="AB63" s="33">
        <f t="shared" si="3"/>
        <v>0</v>
      </c>
      <c r="AC63" s="33">
        <f t="shared" si="38"/>
        <v>0</v>
      </c>
      <c r="AD63" s="33">
        <f t="shared" si="19"/>
        <v>0</v>
      </c>
      <c r="AE63" s="33">
        <f t="shared" si="19"/>
        <v>0</v>
      </c>
      <c r="AF63" s="33">
        <f t="shared" si="19"/>
        <v>0</v>
      </c>
      <c r="AG63" s="33">
        <f t="shared" si="19"/>
        <v>0</v>
      </c>
      <c r="AH63" s="33">
        <f t="shared" si="20"/>
        <v>0</v>
      </c>
      <c r="AI63" s="33">
        <f t="shared" si="20"/>
        <v>3757</v>
      </c>
      <c r="AJ63" s="83">
        <f t="shared" si="5"/>
        <v>0</v>
      </c>
    </row>
    <row r="64" spans="1:36" s="81" customFormat="1" ht="34.5">
      <c r="A64" s="27" t="s">
        <v>276</v>
      </c>
      <c r="B64" s="20" t="s">
        <v>90</v>
      </c>
      <c r="C64" s="21" t="s">
        <v>9</v>
      </c>
      <c r="D64" s="21" t="s">
        <v>37</v>
      </c>
      <c r="E64" s="153" t="s">
        <v>347</v>
      </c>
      <c r="F64" s="21" t="s">
        <v>219</v>
      </c>
      <c r="G64" s="21"/>
      <c r="H64" s="57">
        <v>3757</v>
      </c>
      <c r="I64" s="35">
        <v>3757</v>
      </c>
      <c r="J64" s="35">
        <v>3757</v>
      </c>
      <c r="K64" s="35">
        <v>3757</v>
      </c>
      <c r="L64" s="35"/>
      <c r="M64" s="35"/>
      <c r="N64" s="35"/>
      <c r="O64" s="35"/>
      <c r="P64" s="35"/>
      <c r="Q64" s="35"/>
      <c r="R64" s="35"/>
      <c r="S64" s="35"/>
      <c r="T64" s="35">
        <v>3757</v>
      </c>
      <c r="U64" s="68"/>
      <c r="V64" s="33">
        <f t="shared" si="7"/>
        <v>0</v>
      </c>
      <c r="W64" s="34">
        <f t="shared" si="8"/>
        <v>3757</v>
      </c>
      <c r="X64" s="33">
        <f t="shared" si="1"/>
        <v>0</v>
      </c>
      <c r="Y64" s="33">
        <f t="shared" si="2"/>
        <v>0</v>
      </c>
      <c r="Z64" s="33">
        <f t="shared" si="3"/>
        <v>0</v>
      </c>
      <c r="AA64" s="33">
        <f t="shared" si="3"/>
        <v>-3757</v>
      </c>
      <c r="AB64" s="33">
        <f t="shared" si="3"/>
        <v>0</v>
      </c>
      <c r="AC64" s="33">
        <f t="shared" si="38"/>
        <v>0</v>
      </c>
      <c r="AD64" s="33">
        <f t="shared" si="19"/>
        <v>0</v>
      </c>
      <c r="AE64" s="33">
        <f t="shared" si="19"/>
        <v>0</v>
      </c>
      <c r="AF64" s="33">
        <f t="shared" si="19"/>
        <v>0</v>
      </c>
      <c r="AG64" s="33">
        <f t="shared" si="19"/>
        <v>0</v>
      </c>
      <c r="AH64" s="33">
        <f t="shared" si="20"/>
        <v>0</v>
      </c>
      <c r="AI64" s="33">
        <f t="shared" si="20"/>
        <v>3757</v>
      </c>
      <c r="AJ64" s="83">
        <f t="shared" si="5"/>
        <v>0</v>
      </c>
    </row>
    <row r="65" spans="1:36" s="50" customFormat="1" ht="22.5">
      <c r="A65" s="26" t="s">
        <v>42</v>
      </c>
      <c r="B65" s="18" t="s">
        <v>90</v>
      </c>
      <c r="C65" s="19" t="s">
        <v>37</v>
      </c>
      <c r="D65" s="19" t="s">
        <v>178</v>
      </c>
      <c r="E65" s="153" t="s">
        <v>338</v>
      </c>
      <c r="F65" s="19" t="s">
        <v>171</v>
      </c>
      <c r="G65" s="19" t="s">
        <v>171</v>
      </c>
      <c r="H65" s="56">
        <f>H66</f>
        <v>5000</v>
      </c>
      <c r="I65" s="33">
        <f aca="true" t="shared" si="40" ref="I65:U65">I66</f>
        <v>5000</v>
      </c>
      <c r="J65" s="33">
        <f t="shared" si="40"/>
        <v>5000</v>
      </c>
      <c r="K65" s="33">
        <f t="shared" si="40"/>
        <v>5000</v>
      </c>
      <c r="L65" s="33">
        <f t="shared" si="40"/>
        <v>0</v>
      </c>
      <c r="M65" s="33">
        <f t="shared" si="40"/>
        <v>0</v>
      </c>
      <c r="N65" s="33">
        <f t="shared" si="40"/>
        <v>0</v>
      </c>
      <c r="O65" s="33">
        <f t="shared" si="40"/>
        <v>0</v>
      </c>
      <c r="P65" s="33">
        <f t="shared" si="40"/>
        <v>0</v>
      </c>
      <c r="Q65" s="33">
        <f t="shared" si="40"/>
        <v>0</v>
      </c>
      <c r="R65" s="33">
        <f t="shared" si="40"/>
        <v>0</v>
      </c>
      <c r="S65" s="33">
        <f t="shared" si="40"/>
        <v>0</v>
      </c>
      <c r="T65" s="33">
        <f t="shared" si="40"/>
        <v>5000</v>
      </c>
      <c r="U65" s="66">
        <f t="shared" si="40"/>
        <v>0</v>
      </c>
      <c r="V65" s="33">
        <f t="shared" si="7"/>
        <v>0</v>
      </c>
      <c r="W65" s="34">
        <f t="shared" si="8"/>
        <v>5000</v>
      </c>
      <c r="X65" s="33">
        <f t="shared" si="1"/>
        <v>0</v>
      </c>
      <c r="Y65" s="33">
        <f t="shared" si="2"/>
        <v>0</v>
      </c>
      <c r="Z65" s="33">
        <f t="shared" si="3"/>
        <v>0</v>
      </c>
      <c r="AA65" s="33">
        <f t="shared" si="3"/>
        <v>-5000</v>
      </c>
      <c r="AB65" s="33">
        <f t="shared" si="3"/>
        <v>0</v>
      </c>
      <c r="AC65" s="33">
        <f t="shared" si="38"/>
        <v>0</v>
      </c>
      <c r="AD65" s="33">
        <f t="shared" si="19"/>
        <v>0</v>
      </c>
      <c r="AE65" s="33">
        <f t="shared" si="19"/>
        <v>0</v>
      </c>
      <c r="AF65" s="33">
        <f t="shared" si="19"/>
        <v>0</v>
      </c>
      <c r="AG65" s="33">
        <f t="shared" si="19"/>
        <v>0</v>
      </c>
      <c r="AH65" s="33">
        <f t="shared" si="20"/>
        <v>0</v>
      </c>
      <c r="AI65" s="33">
        <f t="shared" si="20"/>
        <v>5000</v>
      </c>
      <c r="AJ65" s="84">
        <f t="shared" si="5"/>
        <v>0</v>
      </c>
    </row>
    <row r="66" spans="1:36" s="81" customFormat="1" ht="15">
      <c r="A66" s="87" t="s">
        <v>43</v>
      </c>
      <c r="B66" s="20" t="s">
        <v>90</v>
      </c>
      <c r="C66" s="21" t="s">
        <v>37</v>
      </c>
      <c r="D66" s="21" t="s">
        <v>44</v>
      </c>
      <c r="E66" s="153" t="s">
        <v>338</v>
      </c>
      <c r="F66" s="21" t="s">
        <v>171</v>
      </c>
      <c r="G66" s="21" t="s">
        <v>171</v>
      </c>
      <c r="H66" s="57">
        <f aca="true" t="shared" si="41" ref="H66:U66">H71+H67</f>
        <v>5000</v>
      </c>
      <c r="I66" s="62">
        <f t="shared" si="41"/>
        <v>5000</v>
      </c>
      <c r="J66" s="62">
        <f t="shared" si="41"/>
        <v>5000</v>
      </c>
      <c r="K66" s="62">
        <f t="shared" si="41"/>
        <v>5000</v>
      </c>
      <c r="L66" s="62">
        <f t="shared" si="41"/>
        <v>0</v>
      </c>
      <c r="M66" s="62">
        <f t="shared" si="41"/>
        <v>0</v>
      </c>
      <c r="N66" s="62">
        <f t="shared" si="41"/>
        <v>0</v>
      </c>
      <c r="O66" s="62">
        <f t="shared" si="41"/>
        <v>0</v>
      </c>
      <c r="P66" s="62">
        <f t="shared" si="41"/>
        <v>0</v>
      </c>
      <c r="Q66" s="62">
        <f t="shared" si="41"/>
        <v>0</v>
      </c>
      <c r="R66" s="62">
        <f t="shared" si="41"/>
        <v>0</v>
      </c>
      <c r="S66" s="62">
        <f t="shared" si="41"/>
        <v>0</v>
      </c>
      <c r="T66" s="62">
        <f t="shared" si="41"/>
        <v>5000</v>
      </c>
      <c r="U66" s="67">
        <f t="shared" si="41"/>
        <v>0</v>
      </c>
      <c r="V66" s="33">
        <f t="shared" si="7"/>
        <v>0</v>
      </c>
      <c r="W66" s="34">
        <f t="shared" si="8"/>
        <v>5000</v>
      </c>
      <c r="X66" s="33">
        <f t="shared" si="1"/>
        <v>0</v>
      </c>
      <c r="Y66" s="33">
        <f t="shared" si="2"/>
        <v>0</v>
      </c>
      <c r="Z66" s="33">
        <f t="shared" si="3"/>
        <v>0</v>
      </c>
      <c r="AA66" s="33">
        <f t="shared" si="3"/>
        <v>-5000</v>
      </c>
      <c r="AB66" s="33">
        <f t="shared" si="3"/>
        <v>0</v>
      </c>
      <c r="AC66" s="33">
        <f t="shared" si="38"/>
        <v>0</v>
      </c>
      <c r="AD66" s="33">
        <f t="shared" si="19"/>
        <v>0</v>
      </c>
      <c r="AE66" s="33">
        <f t="shared" si="19"/>
        <v>0</v>
      </c>
      <c r="AF66" s="33">
        <f t="shared" si="19"/>
        <v>0</v>
      </c>
      <c r="AG66" s="33">
        <f t="shared" si="19"/>
        <v>0</v>
      </c>
      <c r="AH66" s="33">
        <f t="shared" si="20"/>
        <v>0</v>
      </c>
      <c r="AI66" s="33">
        <f t="shared" si="20"/>
        <v>5000</v>
      </c>
      <c r="AJ66" s="83">
        <f t="shared" si="5"/>
        <v>0</v>
      </c>
    </row>
    <row r="67" spans="1:36" s="81" customFormat="1" ht="15" hidden="1">
      <c r="A67" s="87" t="s">
        <v>30</v>
      </c>
      <c r="B67" s="20" t="s">
        <v>90</v>
      </c>
      <c r="C67" s="21" t="s">
        <v>37</v>
      </c>
      <c r="D67" s="21" t="s">
        <v>44</v>
      </c>
      <c r="E67" s="153" t="s">
        <v>87</v>
      </c>
      <c r="F67" s="21" t="s">
        <v>171</v>
      </c>
      <c r="G67" s="21" t="s">
        <v>171</v>
      </c>
      <c r="H67" s="57">
        <f>H68</f>
        <v>0</v>
      </c>
      <c r="I67" s="62">
        <f aca="true" t="shared" si="42" ref="I67:U67">I68</f>
        <v>0</v>
      </c>
      <c r="J67" s="62">
        <f t="shared" si="42"/>
        <v>0</v>
      </c>
      <c r="K67" s="62">
        <f t="shared" si="42"/>
        <v>0</v>
      </c>
      <c r="L67" s="62">
        <f t="shared" si="42"/>
        <v>0</v>
      </c>
      <c r="M67" s="62">
        <f t="shared" si="42"/>
        <v>0</v>
      </c>
      <c r="N67" s="62">
        <f t="shared" si="42"/>
        <v>0</v>
      </c>
      <c r="O67" s="62">
        <f t="shared" si="42"/>
        <v>0</v>
      </c>
      <c r="P67" s="62">
        <f t="shared" si="42"/>
        <v>0</v>
      </c>
      <c r="Q67" s="62">
        <f t="shared" si="42"/>
        <v>0</v>
      </c>
      <c r="R67" s="62">
        <f t="shared" si="42"/>
        <v>0</v>
      </c>
      <c r="S67" s="62">
        <f t="shared" si="42"/>
        <v>0</v>
      </c>
      <c r="T67" s="62">
        <f t="shared" si="42"/>
        <v>0</v>
      </c>
      <c r="U67" s="67">
        <f t="shared" si="42"/>
        <v>0</v>
      </c>
      <c r="V67" s="33" t="e">
        <f t="shared" si="7"/>
        <v>#DIV/0!</v>
      </c>
      <c r="W67" s="34">
        <f t="shared" si="8"/>
        <v>0</v>
      </c>
      <c r="X67" s="33">
        <f t="shared" si="1"/>
        <v>0</v>
      </c>
      <c r="Y67" s="33">
        <f t="shared" si="2"/>
        <v>0</v>
      </c>
      <c r="Z67" s="33">
        <f t="shared" si="3"/>
        <v>0</v>
      </c>
      <c r="AA67" s="33">
        <f t="shared" si="3"/>
        <v>0</v>
      </c>
      <c r="AB67" s="33">
        <f t="shared" si="3"/>
        <v>0</v>
      </c>
      <c r="AC67" s="33">
        <f t="shared" si="38"/>
        <v>0</v>
      </c>
      <c r="AD67" s="33">
        <f t="shared" si="19"/>
        <v>0</v>
      </c>
      <c r="AE67" s="33">
        <f t="shared" si="19"/>
        <v>0</v>
      </c>
      <c r="AF67" s="33">
        <f t="shared" si="19"/>
        <v>0</v>
      </c>
      <c r="AG67" s="33">
        <f t="shared" si="19"/>
        <v>0</v>
      </c>
      <c r="AH67" s="33">
        <f t="shared" si="20"/>
        <v>0</v>
      </c>
      <c r="AI67" s="33">
        <f t="shared" si="20"/>
        <v>0</v>
      </c>
      <c r="AJ67" s="83">
        <f t="shared" si="5"/>
        <v>0</v>
      </c>
    </row>
    <row r="68" spans="1:36" s="81" customFormat="1" ht="15" hidden="1">
      <c r="A68" s="87" t="s">
        <v>18</v>
      </c>
      <c r="B68" s="20" t="s">
        <v>90</v>
      </c>
      <c r="C68" s="21" t="s">
        <v>37</v>
      </c>
      <c r="D68" s="21" t="s">
        <v>44</v>
      </c>
      <c r="E68" s="153" t="s">
        <v>87</v>
      </c>
      <c r="F68" s="21" t="s">
        <v>19</v>
      </c>
      <c r="G68" s="21" t="s">
        <v>171</v>
      </c>
      <c r="H68" s="57">
        <f>H69</f>
        <v>0</v>
      </c>
      <c r="I68" s="62">
        <f aca="true" t="shared" si="43" ref="I68:U68">I69</f>
        <v>0</v>
      </c>
      <c r="J68" s="62">
        <f t="shared" si="43"/>
        <v>0</v>
      </c>
      <c r="K68" s="62">
        <f t="shared" si="43"/>
        <v>0</v>
      </c>
      <c r="L68" s="62">
        <f t="shared" si="43"/>
        <v>0</v>
      </c>
      <c r="M68" s="62">
        <f t="shared" si="43"/>
        <v>0</v>
      </c>
      <c r="N68" s="62">
        <f t="shared" si="43"/>
        <v>0</v>
      </c>
      <c r="O68" s="62">
        <f t="shared" si="43"/>
        <v>0</v>
      </c>
      <c r="P68" s="62">
        <f t="shared" si="43"/>
        <v>0</v>
      </c>
      <c r="Q68" s="62">
        <f t="shared" si="43"/>
        <v>0</v>
      </c>
      <c r="R68" s="62">
        <f t="shared" si="43"/>
        <v>0</v>
      </c>
      <c r="S68" s="62">
        <f t="shared" si="43"/>
        <v>0</v>
      </c>
      <c r="T68" s="62">
        <f t="shared" si="43"/>
        <v>0</v>
      </c>
      <c r="U68" s="67">
        <f t="shared" si="43"/>
        <v>0</v>
      </c>
      <c r="V68" s="33" t="e">
        <f t="shared" si="7"/>
        <v>#DIV/0!</v>
      </c>
      <c r="W68" s="34">
        <f t="shared" si="8"/>
        <v>0</v>
      </c>
      <c r="X68" s="33">
        <f t="shared" si="1"/>
        <v>0</v>
      </c>
      <c r="Y68" s="33">
        <f t="shared" si="2"/>
        <v>0</v>
      </c>
      <c r="Z68" s="33">
        <f t="shared" si="3"/>
        <v>0</v>
      </c>
      <c r="AA68" s="33">
        <f t="shared" si="3"/>
        <v>0</v>
      </c>
      <c r="AB68" s="33">
        <f t="shared" si="3"/>
        <v>0</v>
      </c>
      <c r="AC68" s="33">
        <f t="shared" si="38"/>
        <v>0</v>
      </c>
      <c r="AD68" s="33">
        <f t="shared" si="19"/>
        <v>0</v>
      </c>
      <c r="AE68" s="33">
        <f t="shared" si="19"/>
        <v>0</v>
      </c>
      <c r="AF68" s="33">
        <f t="shared" si="19"/>
        <v>0</v>
      </c>
      <c r="AG68" s="33">
        <f t="shared" si="19"/>
        <v>0</v>
      </c>
      <c r="AH68" s="33">
        <f t="shared" si="20"/>
        <v>0</v>
      </c>
      <c r="AI68" s="33">
        <f t="shared" si="20"/>
        <v>0</v>
      </c>
      <c r="AJ68" s="83">
        <f t="shared" si="5"/>
        <v>0</v>
      </c>
    </row>
    <row r="69" spans="1:36" s="81" customFormat="1" ht="15" hidden="1">
      <c r="A69" s="87" t="s">
        <v>20</v>
      </c>
      <c r="B69" s="20" t="s">
        <v>90</v>
      </c>
      <c r="C69" s="21" t="s">
        <v>37</v>
      </c>
      <c r="D69" s="21" t="s">
        <v>44</v>
      </c>
      <c r="E69" s="153" t="s">
        <v>87</v>
      </c>
      <c r="F69" s="21" t="s">
        <v>21</v>
      </c>
      <c r="G69" s="21" t="s">
        <v>171</v>
      </c>
      <c r="H69" s="57">
        <f>H70</f>
        <v>0</v>
      </c>
      <c r="I69" s="62">
        <f aca="true" t="shared" si="44" ref="I69:U69">I70</f>
        <v>0</v>
      </c>
      <c r="J69" s="62">
        <f t="shared" si="44"/>
        <v>0</v>
      </c>
      <c r="K69" s="62">
        <f t="shared" si="44"/>
        <v>0</v>
      </c>
      <c r="L69" s="62">
        <f t="shared" si="44"/>
        <v>0</v>
      </c>
      <c r="M69" s="62">
        <f t="shared" si="44"/>
        <v>0</v>
      </c>
      <c r="N69" s="62">
        <f t="shared" si="44"/>
        <v>0</v>
      </c>
      <c r="O69" s="62">
        <f t="shared" si="44"/>
        <v>0</v>
      </c>
      <c r="P69" s="62">
        <f t="shared" si="44"/>
        <v>0</v>
      </c>
      <c r="Q69" s="62">
        <f t="shared" si="44"/>
        <v>0</v>
      </c>
      <c r="R69" s="62">
        <f t="shared" si="44"/>
        <v>0</v>
      </c>
      <c r="S69" s="62">
        <f t="shared" si="44"/>
        <v>0</v>
      </c>
      <c r="T69" s="62">
        <f t="shared" si="44"/>
        <v>0</v>
      </c>
      <c r="U69" s="67">
        <f t="shared" si="44"/>
        <v>0</v>
      </c>
      <c r="V69" s="33" t="e">
        <f t="shared" si="7"/>
        <v>#DIV/0!</v>
      </c>
      <c r="W69" s="34">
        <f t="shared" si="8"/>
        <v>0</v>
      </c>
      <c r="X69" s="33">
        <f t="shared" si="1"/>
        <v>0</v>
      </c>
      <c r="Y69" s="33">
        <f t="shared" si="2"/>
        <v>0</v>
      </c>
      <c r="Z69" s="33">
        <f t="shared" si="3"/>
        <v>0</v>
      </c>
      <c r="AA69" s="33">
        <f t="shared" si="3"/>
        <v>0</v>
      </c>
      <c r="AB69" s="33">
        <f t="shared" si="3"/>
        <v>0</v>
      </c>
      <c r="AC69" s="33">
        <f t="shared" si="38"/>
        <v>0</v>
      </c>
      <c r="AD69" s="33">
        <f t="shared" si="19"/>
        <v>0</v>
      </c>
      <c r="AE69" s="33">
        <f t="shared" si="19"/>
        <v>0</v>
      </c>
      <c r="AF69" s="33">
        <f t="shared" si="19"/>
        <v>0</v>
      </c>
      <c r="AG69" s="33">
        <f t="shared" si="19"/>
        <v>0</v>
      </c>
      <c r="AH69" s="33">
        <f t="shared" si="20"/>
        <v>0</v>
      </c>
      <c r="AI69" s="33">
        <f t="shared" si="20"/>
        <v>0</v>
      </c>
      <c r="AJ69" s="83">
        <f t="shared" si="5"/>
        <v>0</v>
      </c>
    </row>
    <row r="70" spans="1:36" s="81" customFormat="1" ht="34.5" hidden="1">
      <c r="A70" s="27" t="s">
        <v>276</v>
      </c>
      <c r="B70" s="20" t="s">
        <v>90</v>
      </c>
      <c r="C70" s="21" t="s">
        <v>37</v>
      </c>
      <c r="D70" s="21" t="s">
        <v>44</v>
      </c>
      <c r="E70" s="153" t="s">
        <v>87</v>
      </c>
      <c r="F70" s="21" t="s">
        <v>219</v>
      </c>
      <c r="G70" s="21"/>
      <c r="H70" s="57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67"/>
      <c r="V70" s="33" t="e">
        <f t="shared" si="7"/>
        <v>#DIV/0!</v>
      </c>
      <c r="W70" s="34">
        <f t="shared" si="8"/>
        <v>0</v>
      </c>
      <c r="X70" s="33">
        <f t="shared" si="1"/>
        <v>0</v>
      </c>
      <c r="Y70" s="33">
        <f t="shared" si="2"/>
        <v>0</v>
      </c>
      <c r="Z70" s="33">
        <f t="shared" si="3"/>
        <v>0</v>
      </c>
      <c r="AA70" s="33">
        <f t="shared" si="3"/>
        <v>0</v>
      </c>
      <c r="AB70" s="33">
        <f t="shared" si="3"/>
        <v>0</v>
      </c>
      <c r="AC70" s="33">
        <f t="shared" si="38"/>
        <v>0</v>
      </c>
      <c r="AD70" s="33">
        <f t="shared" si="19"/>
        <v>0</v>
      </c>
      <c r="AE70" s="33">
        <f t="shared" si="19"/>
        <v>0</v>
      </c>
      <c r="AF70" s="33">
        <f t="shared" si="19"/>
        <v>0</v>
      </c>
      <c r="AG70" s="33">
        <f t="shared" si="19"/>
        <v>0</v>
      </c>
      <c r="AH70" s="33">
        <f t="shared" si="20"/>
        <v>0</v>
      </c>
      <c r="AI70" s="33">
        <f t="shared" si="20"/>
        <v>0</v>
      </c>
      <c r="AJ70" s="83">
        <f t="shared" si="5"/>
        <v>0</v>
      </c>
    </row>
    <row r="71" spans="1:36" s="81" customFormat="1" ht="15">
      <c r="A71" s="27" t="s">
        <v>45</v>
      </c>
      <c r="B71" s="20" t="s">
        <v>90</v>
      </c>
      <c r="C71" s="21" t="s">
        <v>37</v>
      </c>
      <c r="D71" s="21" t="s">
        <v>44</v>
      </c>
      <c r="E71" s="153" t="s">
        <v>342</v>
      </c>
      <c r="F71" s="21" t="s">
        <v>171</v>
      </c>
      <c r="G71" s="21" t="s">
        <v>171</v>
      </c>
      <c r="H71" s="57">
        <f>H72</f>
        <v>5000</v>
      </c>
      <c r="I71" s="57">
        <f aca="true" t="shared" si="45" ref="I71:U71">I72</f>
        <v>5000</v>
      </c>
      <c r="J71" s="57">
        <f t="shared" si="45"/>
        <v>5000</v>
      </c>
      <c r="K71" s="57">
        <f t="shared" si="45"/>
        <v>5000</v>
      </c>
      <c r="L71" s="57">
        <f t="shared" si="45"/>
        <v>0</v>
      </c>
      <c r="M71" s="57">
        <f t="shared" si="45"/>
        <v>0</v>
      </c>
      <c r="N71" s="57">
        <f t="shared" si="45"/>
        <v>0</v>
      </c>
      <c r="O71" s="57">
        <f t="shared" si="45"/>
        <v>0</v>
      </c>
      <c r="P71" s="57">
        <f t="shared" si="45"/>
        <v>0</v>
      </c>
      <c r="Q71" s="57">
        <f t="shared" si="45"/>
        <v>0</v>
      </c>
      <c r="R71" s="57">
        <f t="shared" si="45"/>
        <v>0</v>
      </c>
      <c r="S71" s="57">
        <f t="shared" si="45"/>
        <v>0</v>
      </c>
      <c r="T71" s="57">
        <f t="shared" si="45"/>
        <v>5000</v>
      </c>
      <c r="U71" s="57">
        <f t="shared" si="45"/>
        <v>0</v>
      </c>
      <c r="V71" s="33">
        <f t="shared" si="7"/>
        <v>0</v>
      </c>
      <c r="W71" s="34">
        <f t="shared" si="8"/>
        <v>5000</v>
      </c>
      <c r="X71" s="33">
        <f t="shared" si="1"/>
        <v>0</v>
      </c>
      <c r="Y71" s="33">
        <f t="shared" si="2"/>
        <v>0</v>
      </c>
      <c r="Z71" s="33">
        <f t="shared" si="3"/>
        <v>0</v>
      </c>
      <c r="AA71" s="33">
        <f t="shared" si="3"/>
        <v>-5000</v>
      </c>
      <c r="AB71" s="33">
        <f t="shared" si="3"/>
        <v>0</v>
      </c>
      <c r="AC71" s="33">
        <f t="shared" si="38"/>
        <v>0</v>
      </c>
      <c r="AD71" s="33">
        <f t="shared" si="19"/>
        <v>0</v>
      </c>
      <c r="AE71" s="33">
        <f t="shared" si="19"/>
        <v>0</v>
      </c>
      <c r="AF71" s="33">
        <f t="shared" si="19"/>
        <v>0</v>
      </c>
      <c r="AG71" s="33">
        <f t="shared" si="19"/>
        <v>0</v>
      </c>
      <c r="AH71" s="33">
        <f t="shared" si="20"/>
        <v>0</v>
      </c>
      <c r="AI71" s="33">
        <f t="shared" si="20"/>
        <v>5000</v>
      </c>
      <c r="AJ71" s="83">
        <f t="shared" si="5"/>
        <v>0</v>
      </c>
    </row>
    <row r="72" spans="1:36" s="81" customFormat="1" ht="23.25">
      <c r="A72" s="27" t="s">
        <v>18</v>
      </c>
      <c r="B72" s="20" t="s">
        <v>90</v>
      </c>
      <c r="C72" s="21" t="s">
        <v>37</v>
      </c>
      <c r="D72" s="21" t="s">
        <v>44</v>
      </c>
      <c r="E72" s="153" t="s">
        <v>342</v>
      </c>
      <c r="F72" s="21" t="s">
        <v>19</v>
      </c>
      <c r="G72" s="21" t="s">
        <v>171</v>
      </c>
      <c r="H72" s="57">
        <f>H73</f>
        <v>5000</v>
      </c>
      <c r="I72" s="34">
        <f aca="true" t="shared" si="46" ref="I72:U72">I73</f>
        <v>5000</v>
      </c>
      <c r="J72" s="34">
        <f t="shared" si="46"/>
        <v>5000</v>
      </c>
      <c r="K72" s="34">
        <f t="shared" si="46"/>
        <v>5000</v>
      </c>
      <c r="L72" s="34">
        <f t="shared" si="46"/>
        <v>0</v>
      </c>
      <c r="M72" s="34">
        <f t="shared" si="46"/>
        <v>0</v>
      </c>
      <c r="N72" s="34">
        <f t="shared" si="46"/>
        <v>0</v>
      </c>
      <c r="O72" s="34">
        <f t="shared" si="46"/>
        <v>0</v>
      </c>
      <c r="P72" s="34">
        <f t="shared" si="46"/>
        <v>0</v>
      </c>
      <c r="Q72" s="34">
        <f t="shared" si="46"/>
        <v>0</v>
      </c>
      <c r="R72" s="34">
        <f t="shared" si="46"/>
        <v>0</v>
      </c>
      <c r="S72" s="34">
        <f t="shared" si="46"/>
        <v>0</v>
      </c>
      <c r="T72" s="34">
        <f t="shared" si="46"/>
        <v>5000</v>
      </c>
      <c r="U72" s="67">
        <f t="shared" si="46"/>
        <v>0</v>
      </c>
      <c r="V72" s="33">
        <f t="shared" si="7"/>
        <v>0</v>
      </c>
      <c r="W72" s="34">
        <f t="shared" si="8"/>
        <v>5000</v>
      </c>
      <c r="X72" s="33">
        <f t="shared" si="1"/>
        <v>0</v>
      </c>
      <c r="Y72" s="33">
        <f t="shared" si="2"/>
        <v>0</v>
      </c>
      <c r="Z72" s="33">
        <f t="shared" si="3"/>
        <v>0</v>
      </c>
      <c r="AA72" s="33">
        <f t="shared" si="3"/>
        <v>-5000</v>
      </c>
      <c r="AB72" s="33">
        <f t="shared" si="3"/>
        <v>0</v>
      </c>
      <c r="AC72" s="33">
        <f t="shared" si="38"/>
        <v>0</v>
      </c>
      <c r="AD72" s="33">
        <f t="shared" si="19"/>
        <v>0</v>
      </c>
      <c r="AE72" s="33">
        <f t="shared" si="19"/>
        <v>0</v>
      </c>
      <c r="AF72" s="33">
        <f t="shared" si="19"/>
        <v>0</v>
      </c>
      <c r="AG72" s="33">
        <f t="shared" si="19"/>
        <v>0</v>
      </c>
      <c r="AH72" s="33">
        <f t="shared" si="20"/>
        <v>0</v>
      </c>
      <c r="AI72" s="33">
        <f t="shared" si="20"/>
        <v>5000</v>
      </c>
      <c r="AJ72" s="83">
        <f t="shared" si="5"/>
        <v>0</v>
      </c>
    </row>
    <row r="73" spans="1:36" s="81" customFormat="1" ht="23.25">
      <c r="A73" s="27" t="s">
        <v>20</v>
      </c>
      <c r="B73" s="20" t="s">
        <v>90</v>
      </c>
      <c r="C73" s="21" t="s">
        <v>37</v>
      </c>
      <c r="D73" s="21" t="s">
        <v>44</v>
      </c>
      <c r="E73" s="153" t="s">
        <v>342</v>
      </c>
      <c r="F73" s="21" t="s">
        <v>21</v>
      </c>
      <c r="G73" s="21" t="s">
        <v>171</v>
      </c>
      <c r="H73" s="57">
        <f>H74</f>
        <v>5000</v>
      </c>
      <c r="I73" s="34">
        <f aca="true" t="shared" si="47" ref="I73:U73">I75+I76+I77</f>
        <v>5000</v>
      </c>
      <c r="J73" s="34">
        <f t="shared" si="47"/>
        <v>5000</v>
      </c>
      <c r="K73" s="34">
        <f t="shared" si="47"/>
        <v>5000</v>
      </c>
      <c r="L73" s="34">
        <f t="shared" si="47"/>
        <v>0</v>
      </c>
      <c r="M73" s="34">
        <f t="shared" si="47"/>
        <v>0</v>
      </c>
      <c r="N73" s="34">
        <f t="shared" si="47"/>
        <v>0</v>
      </c>
      <c r="O73" s="34">
        <f t="shared" si="47"/>
        <v>0</v>
      </c>
      <c r="P73" s="34">
        <f t="shared" si="47"/>
        <v>0</v>
      </c>
      <c r="Q73" s="34">
        <f t="shared" si="47"/>
        <v>0</v>
      </c>
      <c r="R73" s="34">
        <f t="shared" si="47"/>
        <v>0</v>
      </c>
      <c r="S73" s="34">
        <f t="shared" si="47"/>
        <v>0</v>
      </c>
      <c r="T73" s="34">
        <f t="shared" si="47"/>
        <v>5000</v>
      </c>
      <c r="U73" s="67">
        <f t="shared" si="47"/>
        <v>0</v>
      </c>
      <c r="V73" s="33">
        <f t="shared" si="7"/>
        <v>0</v>
      </c>
      <c r="W73" s="34">
        <f t="shared" si="8"/>
        <v>5000</v>
      </c>
      <c r="X73" s="33">
        <f t="shared" si="1"/>
        <v>0</v>
      </c>
      <c r="Y73" s="33">
        <f t="shared" si="2"/>
        <v>0</v>
      </c>
      <c r="Z73" s="33">
        <f t="shared" si="3"/>
        <v>0</v>
      </c>
      <c r="AA73" s="33">
        <f t="shared" si="3"/>
        <v>-5000</v>
      </c>
      <c r="AB73" s="33">
        <f t="shared" si="3"/>
        <v>0</v>
      </c>
      <c r="AC73" s="33">
        <f t="shared" si="38"/>
        <v>0</v>
      </c>
      <c r="AD73" s="33">
        <f t="shared" si="19"/>
        <v>0</v>
      </c>
      <c r="AE73" s="33">
        <f t="shared" si="19"/>
        <v>0</v>
      </c>
      <c r="AF73" s="33">
        <f t="shared" si="19"/>
        <v>0</v>
      </c>
      <c r="AG73" s="33">
        <f t="shared" si="19"/>
        <v>0</v>
      </c>
      <c r="AH73" s="33">
        <f t="shared" si="20"/>
        <v>0</v>
      </c>
      <c r="AI73" s="33">
        <f t="shared" si="20"/>
        <v>5000</v>
      </c>
      <c r="AJ73" s="83">
        <f t="shared" si="5"/>
        <v>0</v>
      </c>
    </row>
    <row r="74" spans="1:36" s="81" customFormat="1" ht="34.5">
      <c r="A74" s="27" t="s">
        <v>276</v>
      </c>
      <c r="B74" s="20" t="s">
        <v>90</v>
      </c>
      <c r="C74" s="21" t="s">
        <v>37</v>
      </c>
      <c r="D74" s="21" t="s">
        <v>44</v>
      </c>
      <c r="E74" s="153" t="s">
        <v>342</v>
      </c>
      <c r="F74" s="21" t="s">
        <v>219</v>
      </c>
      <c r="G74" s="21"/>
      <c r="H74" s="57">
        <f>H75+H76+H77</f>
        <v>5000</v>
      </c>
      <c r="I74" s="57">
        <f aca="true" t="shared" si="48" ref="I74:U74">I75+I76+I77</f>
        <v>5000</v>
      </c>
      <c r="J74" s="57">
        <f t="shared" si="48"/>
        <v>5000</v>
      </c>
      <c r="K74" s="57">
        <f t="shared" si="48"/>
        <v>5000</v>
      </c>
      <c r="L74" s="57">
        <f t="shared" si="48"/>
        <v>0</v>
      </c>
      <c r="M74" s="57">
        <f t="shared" si="48"/>
        <v>0</v>
      </c>
      <c r="N74" s="57">
        <f t="shared" si="48"/>
        <v>0</v>
      </c>
      <c r="O74" s="57">
        <f t="shared" si="48"/>
        <v>0</v>
      </c>
      <c r="P74" s="57">
        <f t="shared" si="48"/>
        <v>0</v>
      </c>
      <c r="Q74" s="57">
        <f t="shared" si="48"/>
        <v>0</v>
      </c>
      <c r="R74" s="57">
        <f t="shared" si="48"/>
        <v>0</v>
      </c>
      <c r="S74" s="57">
        <f t="shared" si="48"/>
        <v>0</v>
      </c>
      <c r="T74" s="57">
        <f t="shared" si="48"/>
        <v>5000</v>
      </c>
      <c r="U74" s="57">
        <f t="shared" si="48"/>
        <v>0</v>
      </c>
      <c r="V74" s="33">
        <f t="shared" si="7"/>
        <v>0</v>
      </c>
      <c r="W74" s="34">
        <f t="shared" si="8"/>
        <v>5000</v>
      </c>
      <c r="X74" s="33">
        <f t="shared" si="1"/>
        <v>0</v>
      </c>
      <c r="Y74" s="33">
        <f t="shared" si="2"/>
        <v>0</v>
      </c>
      <c r="Z74" s="33">
        <f t="shared" si="3"/>
        <v>0</v>
      </c>
      <c r="AA74" s="33">
        <f t="shared" si="3"/>
        <v>-5000</v>
      </c>
      <c r="AB74" s="33">
        <f t="shared" si="3"/>
        <v>0</v>
      </c>
      <c r="AC74" s="33">
        <f t="shared" si="38"/>
        <v>0</v>
      </c>
      <c r="AD74" s="33">
        <f t="shared" si="19"/>
        <v>0</v>
      </c>
      <c r="AE74" s="33">
        <f t="shared" si="19"/>
        <v>0</v>
      </c>
      <c r="AF74" s="33">
        <f t="shared" si="19"/>
        <v>0</v>
      </c>
      <c r="AG74" s="33">
        <f t="shared" si="19"/>
        <v>0</v>
      </c>
      <c r="AH74" s="33">
        <f t="shared" si="20"/>
        <v>0</v>
      </c>
      <c r="AI74" s="33">
        <f t="shared" si="20"/>
        <v>5000</v>
      </c>
      <c r="AJ74" s="83"/>
    </row>
    <row r="75" spans="1:36" s="81" customFormat="1" ht="15">
      <c r="A75" s="29" t="s">
        <v>184</v>
      </c>
      <c r="B75" s="20" t="s">
        <v>90</v>
      </c>
      <c r="C75" s="21" t="s">
        <v>37</v>
      </c>
      <c r="D75" s="21" t="s">
        <v>44</v>
      </c>
      <c r="E75" s="153" t="s">
        <v>342</v>
      </c>
      <c r="F75" s="21" t="s">
        <v>219</v>
      </c>
      <c r="G75" s="21" t="s">
        <v>181</v>
      </c>
      <c r="H75" s="57">
        <v>1000</v>
      </c>
      <c r="I75" s="62">
        <v>1000</v>
      </c>
      <c r="J75" s="34">
        <v>1000</v>
      </c>
      <c r="K75" s="34">
        <v>1000</v>
      </c>
      <c r="L75" s="35"/>
      <c r="M75" s="35"/>
      <c r="N75" s="35"/>
      <c r="O75" s="35"/>
      <c r="P75" s="35"/>
      <c r="Q75" s="35"/>
      <c r="R75" s="35"/>
      <c r="S75" s="35"/>
      <c r="T75" s="35">
        <v>1000</v>
      </c>
      <c r="U75" s="68"/>
      <c r="V75" s="33">
        <f t="shared" si="7"/>
        <v>0</v>
      </c>
      <c r="W75" s="34">
        <f t="shared" si="8"/>
        <v>1000</v>
      </c>
      <c r="X75" s="33">
        <f t="shared" si="1"/>
        <v>0</v>
      </c>
      <c r="Y75" s="33">
        <f t="shared" si="2"/>
        <v>0</v>
      </c>
      <c r="Z75" s="33">
        <f t="shared" si="3"/>
        <v>0</v>
      </c>
      <c r="AA75" s="33">
        <f t="shared" si="3"/>
        <v>-1000</v>
      </c>
      <c r="AB75" s="33">
        <f t="shared" si="3"/>
        <v>0</v>
      </c>
      <c r="AC75" s="33">
        <f t="shared" si="38"/>
        <v>0</v>
      </c>
      <c r="AD75" s="33">
        <f t="shared" si="19"/>
        <v>0</v>
      </c>
      <c r="AE75" s="33">
        <f t="shared" si="19"/>
        <v>0</v>
      </c>
      <c r="AF75" s="33">
        <f t="shared" si="19"/>
        <v>0</v>
      </c>
      <c r="AG75" s="33">
        <f t="shared" si="19"/>
        <v>0</v>
      </c>
      <c r="AH75" s="33">
        <f t="shared" si="20"/>
        <v>0</v>
      </c>
      <c r="AI75" s="33">
        <f t="shared" si="20"/>
        <v>1000</v>
      </c>
      <c r="AJ75" s="83">
        <f t="shared" si="5"/>
        <v>0</v>
      </c>
    </row>
    <row r="76" spans="1:36" s="81" customFormat="1" ht="15">
      <c r="A76" s="29" t="s">
        <v>201</v>
      </c>
      <c r="B76" s="20" t="s">
        <v>90</v>
      </c>
      <c r="C76" s="21" t="s">
        <v>37</v>
      </c>
      <c r="D76" s="21" t="s">
        <v>44</v>
      </c>
      <c r="E76" s="153" t="s">
        <v>342</v>
      </c>
      <c r="F76" s="21" t="s">
        <v>219</v>
      </c>
      <c r="G76" s="21" t="s">
        <v>200</v>
      </c>
      <c r="H76" s="57">
        <v>2000</v>
      </c>
      <c r="I76" s="62">
        <v>2000</v>
      </c>
      <c r="J76" s="34">
        <v>2000</v>
      </c>
      <c r="K76" s="34">
        <v>2000</v>
      </c>
      <c r="L76" s="35"/>
      <c r="M76" s="35"/>
      <c r="N76" s="35"/>
      <c r="O76" s="35"/>
      <c r="P76" s="35"/>
      <c r="Q76" s="35"/>
      <c r="R76" s="35"/>
      <c r="S76" s="35"/>
      <c r="T76" s="35">
        <v>2000</v>
      </c>
      <c r="U76" s="68"/>
      <c r="V76" s="33">
        <f t="shared" si="7"/>
        <v>0</v>
      </c>
      <c r="W76" s="34">
        <f t="shared" si="8"/>
        <v>2000</v>
      </c>
      <c r="X76" s="33">
        <f t="shared" si="1"/>
        <v>0</v>
      </c>
      <c r="Y76" s="33">
        <f t="shared" si="2"/>
        <v>0</v>
      </c>
      <c r="Z76" s="33">
        <f t="shared" si="3"/>
        <v>0</v>
      </c>
      <c r="AA76" s="33">
        <f t="shared" si="3"/>
        <v>-2000</v>
      </c>
      <c r="AB76" s="33">
        <f t="shared" si="3"/>
        <v>0</v>
      </c>
      <c r="AC76" s="33">
        <f t="shared" si="38"/>
        <v>0</v>
      </c>
      <c r="AD76" s="33">
        <f t="shared" si="19"/>
        <v>0</v>
      </c>
      <c r="AE76" s="33">
        <f t="shared" si="19"/>
        <v>0</v>
      </c>
      <c r="AF76" s="33">
        <f t="shared" si="19"/>
        <v>0</v>
      </c>
      <c r="AG76" s="33">
        <f t="shared" si="19"/>
        <v>0</v>
      </c>
      <c r="AH76" s="33">
        <f t="shared" si="20"/>
        <v>0</v>
      </c>
      <c r="AI76" s="33">
        <f t="shared" si="20"/>
        <v>2000</v>
      </c>
      <c r="AJ76" s="83">
        <f t="shared" si="5"/>
        <v>0</v>
      </c>
    </row>
    <row r="77" spans="1:36" s="81" customFormat="1" ht="15">
      <c r="A77" s="29" t="s">
        <v>184</v>
      </c>
      <c r="B77" s="20" t="s">
        <v>90</v>
      </c>
      <c r="C77" s="21" t="s">
        <v>37</v>
      </c>
      <c r="D77" s="21" t="s">
        <v>44</v>
      </c>
      <c r="E77" s="153" t="s">
        <v>342</v>
      </c>
      <c r="F77" s="21" t="s">
        <v>219</v>
      </c>
      <c r="G77" s="21" t="s">
        <v>182</v>
      </c>
      <c r="H77" s="57">
        <v>2000</v>
      </c>
      <c r="I77" s="62">
        <v>2000</v>
      </c>
      <c r="J77" s="34">
        <v>2000</v>
      </c>
      <c r="K77" s="34">
        <v>2000</v>
      </c>
      <c r="L77" s="35"/>
      <c r="M77" s="35"/>
      <c r="N77" s="35"/>
      <c r="O77" s="35"/>
      <c r="P77" s="35"/>
      <c r="Q77" s="35"/>
      <c r="R77" s="35"/>
      <c r="S77" s="35"/>
      <c r="T77" s="35">
        <v>2000</v>
      </c>
      <c r="U77" s="68"/>
      <c r="V77" s="33">
        <f t="shared" si="7"/>
        <v>0</v>
      </c>
      <c r="W77" s="34">
        <f t="shared" si="8"/>
        <v>2000</v>
      </c>
      <c r="X77" s="33">
        <f t="shared" si="1"/>
        <v>0</v>
      </c>
      <c r="Y77" s="33">
        <f t="shared" si="2"/>
        <v>0</v>
      </c>
      <c r="Z77" s="33">
        <f t="shared" si="3"/>
        <v>0</v>
      </c>
      <c r="AA77" s="33">
        <f t="shared" si="3"/>
        <v>-2000</v>
      </c>
      <c r="AB77" s="33">
        <f t="shared" si="3"/>
        <v>0</v>
      </c>
      <c r="AC77" s="33">
        <f t="shared" si="38"/>
        <v>0</v>
      </c>
      <c r="AD77" s="33">
        <f t="shared" si="19"/>
        <v>0</v>
      </c>
      <c r="AE77" s="33">
        <f t="shared" si="19"/>
        <v>0</v>
      </c>
      <c r="AF77" s="33">
        <f t="shared" si="19"/>
        <v>0</v>
      </c>
      <c r="AG77" s="33">
        <f t="shared" si="19"/>
        <v>0</v>
      </c>
      <c r="AH77" s="33">
        <f t="shared" si="20"/>
        <v>0</v>
      </c>
      <c r="AI77" s="33">
        <f t="shared" si="20"/>
        <v>2000</v>
      </c>
      <c r="AJ77" s="83">
        <f t="shared" si="5"/>
        <v>0</v>
      </c>
    </row>
    <row r="78" spans="1:36" s="50" customFormat="1" ht="15" hidden="1">
      <c r="A78" s="63" t="s">
        <v>192</v>
      </c>
      <c r="B78" s="18" t="s">
        <v>90</v>
      </c>
      <c r="C78" s="19" t="s">
        <v>16</v>
      </c>
      <c r="D78" s="19" t="s">
        <v>178</v>
      </c>
      <c r="E78" s="154" t="s">
        <v>177</v>
      </c>
      <c r="F78" s="19" t="s">
        <v>171</v>
      </c>
      <c r="G78" s="19" t="s">
        <v>171</v>
      </c>
      <c r="H78" s="56">
        <f>H79</f>
        <v>0</v>
      </c>
      <c r="I78" s="61">
        <f aca="true" t="shared" si="49" ref="I78:U82">I79</f>
        <v>0</v>
      </c>
      <c r="J78" s="61">
        <f t="shared" si="49"/>
        <v>0</v>
      </c>
      <c r="K78" s="61">
        <f t="shared" si="49"/>
        <v>0</v>
      </c>
      <c r="L78" s="61">
        <f t="shared" si="49"/>
        <v>0</v>
      </c>
      <c r="M78" s="61">
        <f t="shared" si="49"/>
        <v>0</v>
      </c>
      <c r="N78" s="61">
        <f t="shared" si="49"/>
        <v>0</v>
      </c>
      <c r="O78" s="61">
        <f t="shared" si="49"/>
        <v>0</v>
      </c>
      <c r="P78" s="61">
        <f t="shared" si="49"/>
        <v>0</v>
      </c>
      <c r="Q78" s="61">
        <f t="shared" si="49"/>
        <v>0</v>
      </c>
      <c r="R78" s="61">
        <f t="shared" si="49"/>
        <v>0</v>
      </c>
      <c r="S78" s="61">
        <f t="shared" si="49"/>
        <v>0</v>
      </c>
      <c r="T78" s="61">
        <f t="shared" si="49"/>
        <v>0</v>
      </c>
      <c r="U78" s="66">
        <f t="shared" si="49"/>
        <v>0</v>
      </c>
      <c r="V78" s="33" t="e">
        <f t="shared" si="7"/>
        <v>#DIV/0!</v>
      </c>
      <c r="W78" s="34">
        <f aca="true" t="shared" si="50" ref="W78:W147">T78-U78</f>
        <v>0</v>
      </c>
      <c r="X78" s="33">
        <f aca="true" t="shared" si="51" ref="X78:AA147">I78-H78</f>
        <v>0</v>
      </c>
      <c r="Y78" s="33">
        <f t="shared" si="51"/>
        <v>0</v>
      </c>
      <c r="Z78" s="33">
        <f t="shared" si="51"/>
        <v>0</v>
      </c>
      <c r="AA78" s="33">
        <f t="shared" si="51"/>
        <v>0</v>
      </c>
      <c r="AB78" s="33">
        <f aca="true" t="shared" si="52" ref="AB78:AB115">M78-L78</f>
        <v>0</v>
      </c>
      <c r="AC78" s="33">
        <f t="shared" si="38"/>
        <v>0</v>
      </c>
      <c r="AD78" s="33">
        <f t="shared" si="19"/>
        <v>0</v>
      </c>
      <c r="AE78" s="33">
        <f t="shared" si="19"/>
        <v>0</v>
      </c>
      <c r="AF78" s="33">
        <f t="shared" si="19"/>
        <v>0</v>
      </c>
      <c r="AG78" s="33">
        <f t="shared" si="19"/>
        <v>0</v>
      </c>
      <c r="AH78" s="33">
        <f t="shared" si="20"/>
        <v>0</v>
      </c>
      <c r="AI78" s="33">
        <f t="shared" si="20"/>
        <v>0</v>
      </c>
      <c r="AJ78" s="84">
        <f aca="true" t="shared" si="53" ref="AJ78:AJ141">Y78+Z78+AA78+AB78+AC78+AD78+AE78+AF78+AG78+AH78+AI78</f>
        <v>0</v>
      </c>
    </row>
    <row r="79" spans="1:36" s="81" customFormat="1" ht="15" hidden="1">
      <c r="A79" s="88" t="s">
        <v>192</v>
      </c>
      <c r="B79" s="20" t="s">
        <v>90</v>
      </c>
      <c r="C79" s="21" t="s">
        <v>16</v>
      </c>
      <c r="D79" s="21" t="s">
        <v>47</v>
      </c>
      <c r="E79" s="155" t="s">
        <v>177</v>
      </c>
      <c r="F79" s="21" t="s">
        <v>171</v>
      </c>
      <c r="G79" s="21" t="s">
        <v>171</v>
      </c>
      <c r="H79" s="57">
        <f>H80</f>
        <v>0</v>
      </c>
      <c r="I79" s="62">
        <f t="shared" si="49"/>
        <v>0</v>
      </c>
      <c r="J79" s="62">
        <f t="shared" si="49"/>
        <v>0</v>
      </c>
      <c r="K79" s="62">
        <f t="shared" si="49"/>
        <v>0</v>
      </c>
      <c r="L79" s="62">
        <f t="shared" si="49"/>
        <v>0</v>
      </c>
      <c r="M79" s="62">
        <f t="shared" si="49"/>
        <v>0</v>
      </c>
      <c r="N79" s="62">
        <f t="shared" si="49"/>
        <v>0</v>
      </c>
      <c r="O79" s="62">
        <f t="shared" si="49"/>
        <v>0</v>
      </c>
      <c r="P79" s="62">
        <f t="shared" si="49"/>
        <v>0</v>
      </c>
      <c r="Q79" s="62">
        <f t="shared" si="49"/>
        <v>0</v>
      </c>
      <c r="R79" s="62">
        <f t="shared" si="49"/>
        <v>0</v>
      </c>
      <c r="S79" s="62">
        <f t="shared" si="49"/>
        <v>0</v>
      </c>
      <c r="T79" s="62">
        <f t="shared" si="49"/>
        <v>0</v>
      </c>
      <c r="U79" s="67">
        <f t="shared" si="49"/>
        <v>0</v>
      </c>
      <c r="V79" s="33" t="e">
        <f t="shared" si="7"/>
        <v>#DIV/0!</v>
      </c>
      <c r="W79" s="34">
        <f t="shared" si="50"/>
        <v>0</v>
      </c>
      <c r="X79" s="33">
        <f t="shared" si="51"/>
        <v>0</v>
      </c>
      <c r="Y79" s="33">
        <f t="shared" si="51"/>
        <v>0</v>
      </c>
      <c r="Z79" s="33">
        <f t="shared" si="51"/>
        <v>0</v>
      </c>
      <c r="AA79" s="33">
        <f t="shared" si="51"/>
        <v>0</v>
      </c>
      <c r="AB79" s="33">
        <f t="shared" si="52"/>
        <v>0</v>
      </c>
      <c r="AC79" s="33">
        <f t="shared" si="38"/>
        <v>0</v>
      </c>
      <c r="AD79" s="33">
        <f t="shared" si="19"/>
        <v>0</v>
      </c>
      <c r="AE79" s="33">
        <f t="shared" si="19"/>
        <v>0</v>
      </c>
      <c r="AF79" s="33">
        <f t="shared" si="19"/>
        <v>0</v>
      </c>
      <c r="AG79" s="33">
        <f t="shared" si="19"/>
        <v>0</v>
      </c>
      <c r="AH79" s="33">
        <f t="shared" si="20"/>
        <v>0</v>
      </c>
      <c r="AI79" s="33">
        <f t="shared" si="20"/>
        <v>0</v>
      </c>
      <c r="AJ79" s="83">
        <f t="shared" si="53"/>
        <v>0</v>
      </c>
    </row>
    <row r="80" spans="1:36" s="81" customFormat="1" ht="15" hidden="1">
      <c r="A80" s="88" t="s">
        <v>192</v>
      </c>
      <c r="B80" s="20" t="s">
        <v>90</v>
      </c>
      <c r="C80" s="21" t="s">
        <v>16</v>
      </c>
      <c r="D80" s="21" t="s">
        <v>47</v>
      </c>
      <c r="E80" s="155" t="s">
        <v>240</v>
      </c>
      <c r="F80" s="21" t="s">
        <v>171</v>
      </c>
      <c r="G80" s="21" t="s">
        <v>171</v>
      </c>
      <c r="H80" s="57">
        <f>H81</f>
        <v>0</v>
      </c>
      <c r="I80" s="62">
        <f t="shared" si="49"/>
        <v>0</v>
      </c>
      <c r="J80" s="62">
        <f t="shared" si="49"/>
        <v>0</v>
      </c>
      <c r="K80" s="62">
        <f t="shared" si="49"/>
        <v>0</v>
      </c>
      <c r="L80" s="62">
        <f t="shared" si="49"/>
        <v>0</v>
      </c>
      <c r="M80" s="62">
        <f t="shared" si="49"/>
        <v>0</v>
      </c>
      <c r="N80" s="62">
        <f t="shared" si="49"/>
        <v>0</v>
      </c>
      <c r="O80" s="62">
        <f t="shared" si="49"/>
        <v>0</v>
      </c>
      <c r="P80" s="62">
        <f t="shared" si="49"/>
        <v>0</v>
      </c>
      <c r="Q80" s="62">
        <f t="shared" si="49"/>
        <v>0</v>
      </c>
      <c r="R80" s="62">
        <f t="shared" si="49"/>
        <v>0</v>
      </c>
      <c r="S80" s="62">
        <f t="shared" si="49"/>
        <v>0</v>
      </c>
      <c r="T80" s="62">
        <f t="shared" si="49"/>
        <v>0</v>
      </c>
      <c r="U80" s="67">
        <f t="shared" si="49"/>
        <v>0</v>
      </c>
      <c r="V80" s="33" t="e">
        <f t="shared" si="7"/>
        <v>#DIV/0!</v>
      </c>
      <c r="W80" s="34">
        <f t="shared" si="50"/>
        <v>0</v>
      </c>
      <c r="X80" s="33">
        <f t="shared" si="51"/>
        <v>0</v>
      </c>
      <c r="Y80" s="33">
        <f t="shared" si="51"/>
        <v>0</v>
      </c>
      <c r="Z80" s="33">
        <f t="shared" si="51"/>
        <v>0</v>
      </c>
      <c r="AA80" s="33">
        <f t="shared" si="51"/>
        <v>0</v>
      </c>
      <c r="AB80" s="33">
        <f t="shared" si="52"/>
        <v>0</v>
      </c>
      <c r="AC80" s="33">
        <f t="shared" si="38"/>
        <v>0</v>
      </c>
      <c r="AD80" s="33">
        <f t="shared" si="19"/>
        <v>0</v>
      </c>
      <c r="AE80" s="33">
        <f t="shared" si="19"/>
        <v>0</v>
      </c>
      <c r="AF80" s="33">
        <f t="shared" si="19"/>
        <v>0</v>
      </c>
      <c r="AG80" s="33">
        <f t="shared" si="19"/>
        <v>0</v>
      </c>
      <c r="AH80" s="33">
        <f t="shared" si="20"/>
        <v>0</v>
      </c>
      <c r="AI80" s="33">
        <f t="shared" si="20"/>
        <v>0</v>
      </c>
      <c r="AJ80" s="83">
        <f t="shared" si="53"/>
        <v>0</v>
      </c>
    </row>
    <row r="81" spans="1:36" s="81" customFormat="1" ht="23.25" hidden="1">
      <c r="A81" s="27" t="s">
        <v>18</v>
      </c>
      <c r="B81" s="20" t="s">
        <v>90</v>
      </c>
      <c r="C81" s="21" t="s">
        <v>16</v>
      </c>
      <c r="D81" s="21" t="s">
        <v>47</v>
      </c>
      <c r="E81" s="155" t="s">
        <v>240</v>
      </c>
      <c r="F81" s="21" t="s">
        <v>19</v>
      </c>
      <c r="G81" s="21" t="s">
        <v>171</v>
      </c>
      <c r="H81" s="57">
        <f>H82</f>
        <v>0</v>
      </c>
      <c r="I81" s="62">
        <f t="shared" si="49"/>
        <v>0</v>
      </c>
      <c r="J81" s="62">
        <f t="shared" si="49"/>
        <v>0</v>
      </c>
      <c r="K81" s="62">
        <f t="shared" si="49"/>
        <v>0</v>
      </c>
      <c r="L81" s="62">
        <f t="shared" si="49"/>
        <v>0</v>
      </c>
      <c r="M81" s="62">
        <f t="shared" si="49"/>
        <v>0</v>
      </c>
      <c r="N81" s="62">
        <f t="shared" si="49"/>
        <v>0</v>
      </c>
      <c r="O81" s="62">
        <f t="shared" si="49"/>
        <v>0</v>
      </c>
      <c r="P81" s="62">
        <f t="shared" si="49"/>
        <v>0</v>
      </c>
      <c r="Q81" s="62">
        <f t="shared" si="49"/>
        <v>0</v>
      </c>
      <c r="R81" s="62">
        <f t="shared" si="49"/>
        <v>0</v>
      </c>
      <c r="S81" s="62">
        <f t="shared" si="49"/>
        <v>0</v>
      </c>
      <c r="T81" s="62">
        <f t="shared" si="49"/>
        <v>0</v>
      </c>
      <c r="U81" s="67">
        <f t="shared" si="49"/>
        <v>0</v>
      </c>
      <c r="V81" s="33" t="e">
        <f t="shared" si="7"/>
        <v>#DIV/0!</v>
      </c>
      <c r="W81" s="34">
        <f t="shared" si="50"/>
        <v>0</v>
      </c>
      <c r="X81" s="33">
        <f t="shared" si="51"/>
        <v>0</v>
      </c>
      <c r="Y81" s="33">
        <f t="shared" si="51"/>
        <v>0</v>
      </c>
      <c r="Z81" s="33">
        <f t="shared" si="51"/>
        <v>0</v>
      </c>
      <c r="AA81" s="33">
        <f t="shared" si="51"/>
        <v>0</v>
      </c>
      <c r="AB81" s="33">
        <f t="shared" si="52"/>
        <v>0</v>
      </c>
      <c r="AC81" s="33">
        <f t="shared" si="38"/>
        <v>0</v>
      </c>
      <c r="AD81" s="33">
        <f t="shared" si="19"/>
        <v>0</v>
      </c>
      <c r="AE81" s="33">
        <f t="shared" si="19"/>
        <v>0</v>
      </c>
      <c r="AF81" s="33">
        <f t="shared" si="19"/>
        <v>0</v>
      </c>
      <c r="AG81" s="33">
        <f t="shared" si="19"/>
        <v>0</v>
      </c>
      <c r="AH81" s="33">
        <f t="shared" si="20"/>
        <v>0</v>
      </c>
      <c r="AI81" s="33">
        <f t="shared" si="20"/>
        <v>0</v>
      </c>
      <c r="AJ81" s="83">
        <f t="shared" si="53"/>
        <v>0</v>
      </c>
    </row>
    <row r="82" spans="1:36" s="81" customFormat="1" ht="23.25" hidden="1">
      <c r="A82" s="27" t="s">
        <v>20</v>
      </c>
      <c r="B82" s="20" t="s">
        <v>90</v>
      </c>
      <c r="C82" s="21" t="s">
        <v>16</v>
      </c>
      <c r="D82" s="21" t="s">
        <v>47</v>
      </c>
      <c r="E82" s="155" t="s">
        <v>240</v>
      </c>
      <c r="F82" s="21" t="s">
        <v>21</v>
      </c>
      <c r="G82" s="21" t="s">
        <v>171</v>
      </c>
      <c r="H82" s="57">
        <f>H83</f>
        <v>0</v>
      </c>
      <c r="I82" s="62">
        <f t="shared" si="49"/>
        <v>0</v>
      </c>
      <c r="J82" s="62">
        <f t="shared" si="49"/>
        <v>0</v>
      </c>
      <c r="K82" s="62">
        <f t="shared" si="49"/>
        <v>0</v>
      </c>
      <c r="L82" s="62">
        <f t="shared" si="49"/>
        <v>0</v>
      </c>
      <c r="M82" s="62">
        <f t="shared" si="49"/>
        <v>0</v>
      </c>
      <c r="N82" s="62">
        <f t="shared" si="49"/>
        <v>0</v>
      </c>
      <c r="O82" s="62">
        <f t="shared" si="49"/>
        <v>0</v>
      </c>
      <c r="P82" s="62">
        <f t="shared" si="49"/>
        <v>0</v>
      </c>
      <c r="Q82" s="62">
        <f t="shared" si="49"/>
        <v>0</v>
      </c>
      <c r="R82" s="62">
        <f t="shared" si="49"/>
        <v>0</v>
      </c>
      <c r="S82" s="62">
        <f t="shared" si="49"/>
        <v>0</v>
      </c>
      <c r="T82" s="62">
        <f t="shared" si="49"/>
        <v>0</v>
      </c>
      <c r="U82" s="67">
        <f t="shared" si="49"/>
        <v>0</v>
      </c>
      <c r="V82" s="33" t="e">
        <f t="shared" si="7"/>
        <v>#DIV/0!</v>
      </c>
      <c r="W82" s="34">
        <f t="shared" si="50"/>
        <v>0</v>
      </c>
      <c r="X82" s="33">
        <f t="shared" si="51"/>
        <v>0</v>
      </c>
      <c r="Y82" s="33">
        <f t="shared" si="51"/>
        <v>0</v>
      </c>
      <c r="Z82" s="33">
        <f t="shared" si="51"/>
        <v>0</v>
      </c>
      <c r="AA82" s="33">
        <f t="shared" si="51"/>
        <v>0</v>
      </c>
      <c r="AB82" s="33">
        <f t="shared" si="52"/>
        <v>0</v>
      </c>
      <c r="AC82" s="33">
        <f t="shared" si="38"/>
        <v>0</v>
      </c>
      <c r="AD82" s="33">
        <f t="shared" si="19"/>
        <v>0</v>
      </c>
      <c r="AE82" s="33">
        <f t="shared" si="19"/>
        <v>0</v>
      </c>
      <c r="AF82" s="33">
        <f t="shared" si="19"/>
        <v>0</v>
      </c>
      <c r="AG82" s="33">
        <f t="shared" si="19"/>
        <v>0</v>
      </c>
      <c r="AH82" s="33">
        <f t="shared" si="20"/>
        <v>0</v>
      </c>
      <c r="AI82" s="33">
        <f t="shared" si="20"/>
        <v>0</v>
      </c>
      <c r="AJ82" s="83">
        <f t="shared" si="53"/>
        <v>0</v>
      </c>
    </row>
    <row r="83" spans="1:36" s="81" customFormat="1" ht="15" hidden="1">
      <c r="A83" s="27" t="s">
        <v>189</v>
      </c>
      <c r="B83" s="20" t="s">
        <v>90</v>
      </c>
      <c r="C83" s="21" t="s">
        <v>16</v>
      </c>
      <c r="D83" s="21" t="s">
        <v>47</v>
      </c>
      <c r="E83" s="155" t="s">
        <v>240</v>
      </c>
      <c r="F83" s="21" t="s">
        <v>219</v>
      </c>
      <c r="G83" s="21" t="s">
        <v>187</v>
      </c>
      <c r="H83" s="57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68"/>
      <c r="V83" s="33" t="e">
        <f aca="true" t="shared" si="54" ref="V83:V152">U83/T83*100</f>
        <v>#DIV/0!</v>
      </c>
      <c r="W83" s="34">
        <f t="shared" si="50"/>
        <v>0</v>
      </c>
      <c r="X83" s="33">
        <f t="shared" si="51"/>
        <v>0</v>
      </c>
      <c r="Y83" s="33">
        <f t="shared" si="51"/>
        <v>0</v>
      </c>
      <c r="Z83" s="33">
        <f t="shared" si="51"/>
        <v>0</v>
      </c>
      <c r="AA83" s="33">
        <f t="shared" si="51"/>
        <v>0</v>
      </c>
      <c r="AB83" s="33">
        <f t="shared" si="52"/>
        <v>0</v>
      </c>
      <c r="AC83" s="33">
        <f t="shared" si="38"/>
        <v>0</v>
      </c>
      <c r="AD83" s="33">
        <f t="shared" si="19"/>
        <v>0</v>
      </c>
      <c r="AE83" s="33">
        <f t="shared" si="19"/>
        <v>0</v>
      </c>
      <c r="AF83" s="33">
        <f t="shared" si="19"/>
        <v>0</v>
      </c>
      <c r="AG83" s="33">
        <f t="shared" si="19"/>
        <v>0</v>
      </c>
      <c r="AH83" s="33">
        <f t="shared" si="20"/>
        <v>0</v>
      </c>
      <c r="AI83" s="33">
        <f t="shared" si="20"/>
        <v>0</v>
      </c>
      <c r="AJ83" s="83">
        <f t="shared" si="53"/>
        <v>0</v>
      </c>
    </row>
    <row r="84" spans="1:36" s="50" customFormat="1" ht="15">
      <c r="A84" s="26" t="s">
        <v>49</v>
      </c>
      <c r="B84" s="18" t="s">
        <v>90</v>
      </c>
      <c r="C84" s="19" t="s">
        <v>50</v>
      </c>
      <c r="D84" s="19" t="s">
        <v>171</v>
      </c>
      <c r="E84" s="153" t="s">
        <v>338</v>
      </c>
      <c r="F84" s="19" t="s">
        <v>171</v>
      </c>
      <c r="G84" s="19" t="s">
        <v>171</v>
      </c>
      <c r="H84" s="56">
        <f>H85</f>
        <v>15000</v>
      </c>
      <c r="I84" s="56">
        <f aca="true" t="shared" si="55" ref="I84:U84">I85</f>
        <v>15000</v>
      </c>
      <c r="J84" s="56">
        <f t="shared" si="55"/>
        <v>333000</v>
      </c>
      <c r="K84" s="56">
        <f t="shared" si="55"/>
        <v>333000</v>
      </c>
      <c r="L84" s="56">
        <f t="shared" si="55"/>
        <v>0</v>
      </c>
      <c r="M84" s="56">
        <f t="shared" si="55"/>
        <v>0</v>
      </c>
      <c r="N84" s="56">
        <f t="shared" si="55"/>
        <v>0</v>
      </c>
      <c r="O84" s="56">
        <f t="shared" si="55"/>
        <v>0</v>
      </c>
      <c r="P84" s="56">
        <f t="shared" si="55"/>
        <v>0</v>
      </c>
      <c r="Q84" s="56">
        <f t="shared" si="55"/>
        <v>0</v>
      </c>
      <c r="R84" s="56">
        <f t="shared" si="55"/>
        <v>0</v>
      </c>
      <c r="S84" s="56">
        <f t="shared" si="55"/>
        <v>0</v>
      </c>
      <c r="T84" s="56">
        <f t="shared" si="55"/>
        <v>333000</v>
      </c>
      <c r="U84" s="56">
        <f t="shared" si="55"/>
        <v>62590</v>
      </c>
      <c r="V84" s="33">
        <f t="shared" si="54"/>
        <v>18.795795795795797</v>
      </c>
      <c r="W84" s="34">
        <f t="shared" si="50"/>
        <v>270410</v>
      </c>
      <c r="X84" s="33">
        <f t="shared" si="51"/>
        <v>0</v>
      </c>
      <c r="Y84" s="33">
        <f t="shared" si="51"/>
        <v>318000</v>
      </c>
      <c r="Z84" s="33">
        <f t="shared" si="51"/>
        <v>0</v>
      </c>
      <c r="AA84" s="33">
        <f t="shared" si="51"/>
        <v>-333000</v>
      </c>
      <c r="AB84" s="33">
        <f t="shared" si="52"/>
        <v>0</v>
      </c>
      <c r="AC84" s="33">
        <f t="shared" si="38"/>
        <v>0</v>
      </c>
      <c r="AD84" s="33">
        <f t="shared" si="19"/>
        <v>0</v>
      </c>
      <c r="AE84" s="33">
        <f t="shared" si="19"/>
        <v>0</v>
      </c>
      <c r="AF84" s="33">
        <f t="shared" si="19"/>
        <v>0</v>
      </c>
      <c r="AG84" s="33">
        <f t="shared" si="19"/>
        <v>0</v>
      </c>
      <c r="AH84" s="33">
        <f t="shared" si="20"/>
        <v>0</v>
      </c>
      <c r="AI84" s="33">
        <f t="shared" si="20"/>
        <v>333000</v>
      </c>
      <c r="AJ84" s="84">
        <f t="shared" si="53"/>
        <v>318000</v>
      </c>
    </row>
    <row r="85" spans="1:36" s="81" customFormat="1" ht="15">
      <c r="A85" s="27" t="s">
        <v>51</v>
      </c>
      <c r="B85" s="20" t="s">
        <v>90</v>
      </c>
      <c r="C85" s="21" t="s">
        <v>50</v>
      </c>
      <c r="D85" s="21" t="s">
        <v>37</v>
      </c>
      <c r="E85" s="153" t="s">
        <v>338</v>
      </c>
      <c r="F85" s="21" t="s">
        <v>171</v>
      </c>
      <c r="G85" s="21" t="s">
        <v>171</v>
      </c>
      <c r="H85" s="57">
        <f>H86+H94+H98+H110+H117+H104</f>
        <v>15000</v>
      </c>
      <c r="I85" s="57">
        <f aca="true" t="shared" si="56" ref="I85:U85">I86+I94+I98+I110+I117+I104</f>
        <v>15000</v>
      </c>
      <c r="J85" s="57">
        <f t="shared" si="56"/>
        <v>333000</v>
      </c>
      <c r="K85" s="57">
        <f t="shared" si="56"/>
        <v>333000</v>
      </c>
      <c r="L85" s="57">
        <f t="shared" si="56"/>
        <v>0</v>
      </c>
      <c r="M85" s="57">
        <f t="shared" si="56"/>
        <v>0</v>
      </c>
      <c r="N85" s="57">
        <f t="shared" si="56"/>
        <v>0</v>
      </c>
      <c r="O85" s="57">
        <f t="shared" si="56"/>
        <v>0</v>
      </c>
      <c r="P85" s="57">
        <f t="shared" si="56"/>
        <v>0</v>
      </c>
      <c r="Q85" s="57">
        <f t="shared" si="56"/>
        <v>0</v>
      </c>
      <c r="R85" s="57">
        <f t="shared" si="56"/>
        <v>0</v>
      </c>
      <c r="S85" s="57">
        <f t="shared" si="56"/>
        <v>0</v>
      </c>
      <c r="T85" s="57">
        <f t="shared" si="56"/>
        <v>333000</v>
      </c>
      <c r="U85" s="57">
        <f t="shared" si="56"/>
        <v>62590</v>
      </c>
      <c r="V85" s="33">
        <f t="shared" si="54"/>
        <v>18.795795795795797</v>
      </c>
      <c r="W85" s="34">
        <f t="shared" si="50"/>
        <v>270410</v>
      </c>
      <c r="X85" s="33">
        <f t="shared" si="51"/>
        <v>0</v>
      </c>
      <c r="Y85" s="33">
        <f t="shared" si="51"/>
        <v>318000</v>
      </c>
      <c r="Z85" s="33">
        <f t="shared" si="51"/>
        <v>0</v>
      </c>
      <c r="AA85" s="33">
        <f t="shared" si="51"/>
        <v>-333000</v>
      </c>
      <c r="AB85" s="33">
        <f t="shared" si="52"/>
        <v>0</v>
      </c>
      <c r="AC85" s="33">
        <f t="shared" si="38"/>
        <v>0</v>
      </c>
      <c r="AD85" s="33">
        <f t="shared" si="19"/>
        <v>0</v>
      </c>
      <c r="AE85" s="33">
        <f t="shared" si="19"/>
        <v>0</v>
      </c>
      <c r="AF85" s="33">
        <f t="shared" si="19"/>
        <v>0</v>
      </c>
      <c r="AG85" s="33">
        <f t="shared" si="19"/>
        <v>0</v>
      </c>
      <c r="AH85" s="33">
        <f t="shared" si="20"/>
        <v>0</v>
      </c>
      <c r="AI85" s="33">
        <f t="shared" si="20"/>
        <v>333000</v>
      </c>
      <c r="AJ85" s="83">
        <f t="shared" si="53"/>
        <v>318000</v>
      </c>
    </row>
    <row r="86" spans="1:36" s="81" customFormat="1" ht="15">
      <c r="A86" s="27" t="s">
        <v>52</v>
      </c>
      <c r="B86" s="20" t="s">
        <v>90</v>
      </c>
      <c r="C86" s="21" t="s">
        <v>50</v>
      </c>
      <c r="D86" s="21" t="s">
        <v>37</v>
      </c>
      <c r="E86" s="155" t="s">
        <v>348</v>
      </c>
      <c r="F86" s="21" t="s">
        <v>171</v>
      </c>
      <c r="G86" s="21" t="s">
        <v>171</v>
      </c>
      <c r="H86" s="57">
        <f>H87</f>
        <v>5000</v>
      </c>
      <c r="I86" s="34">
        <f aca="true" t="shared" si="57" ref="I86:U86">I87</f>
        <v>5000</v>
      </c>
      <c r="J86" s="34">
        <f t="shared" si="57"/>
        <v>5000</v>
      </c>
      <c r="K86" s="34">
        <f t="shared" si="57"/>
        <v>5000</v>
      </c>
      <c r="L86" s="34">
        <f t="shared" si="57"/>
        <v>0</v>
      </c>
      <c r="M86" s="34">
        <f t="shared" si="57"/>
        <v>0</v>
      </c>
      <c r="N86" s="34">
        <f t="shared" si="57"/>
        <v>0</v>
      </c>
      <c r="O86" s="34">
        <f t="shared" si="57"/>
        <v>0</v>
      </c>
      <c r="P86" s="34">
        <f t="shared" si="57"/>
        <v>0</v>
      </c>
      <c r="Q86" s="34">
        <f t="shared" si="57"/>
        <v>0</v>
      </c>
      <c r="R86" s="34">
        <f t="shared" si="57"/>
        <v>0</v>
      </c>
      <c r="S86" s="34">
        <f t="shared" si="57"/>
        <v>0</v>
      </c>
      <c r="T86" s="34">
        <f t="shared" si="57"/>
        <v>5000</v>
      </c>
      <c r="U86" s="67">
        <f t="shared" si="57"/>
        <v>0</v>
      </c>
      <c r="V86" s="33">
        <f t="shared" si="54"/>
        <v>0</v>
      </c>
      <c r="W86" s="34">
        <f t="shared" si="50"/>
        <v>5000</v>
      </c>
      <c r="X86" s="33">
        <f t="shared" si="51"/>
        <v>0</v>
      </c>
      <c r="Y86" s="33">
        <f t="shared" si="51"/>
        <v>0</v>
      </c>
      <c r="Z86" s="33">
        <f t="shared" si="51"/>
        <v>0</v>
      </c>
      <c r="AA86" s="33">
        <f t="shared" si="51"/>
        <v>-5000</v>
      </c>
      <c r="AB86" s="33">
        <f t="shared" si="52"/>
        <v>0</v>
      </c>
      <c r="AC86" s="33">
        <f t="shared" si="38"/>
        <v>0</v>
      </c>
      <c r="AD86" s="33">
        <f t="shared" si="19"/>
        <v>0</v>
      </c>
      <c r="AE86" s="33">
        <f t="shared" si="19"/>
        <v>0</v>
      </c>
      <c r="AF86" s="33">
        <f t="shared" si="19"/>
        <v>0</v>
      </c>
      <c r="AG86" s="33">
        <f t="shared" si="19"/>
        <v>0</v>
      </c>
      <c r="AH86" s="33">
        <f t="shared" si="20"/>
        <v>0</v>
      </c>
      <c r="AI86" s="33">
        <f t="shared" si="20"/>
        <v>5000</v>
      </c>
      <c r="AJ86" s="83">
        <f t="shared" si="53"/>
        <v>0</v>
      </c>
    </row>
    <row r="87" spans="1:36" s="81" customFormat="1" ht="15">
      <c r="A87" s="27" t="s">
        <v>207</v>
      </c>
      <c r="B87" s="20" t="s">
        <v>90</v>
      </c>
      <c r="C87" s="21" t="s">
        <v>50</v>
      </c>
      <c r="D87" s="21" t="s">
        <v>37</v>
      </c>
      <c r="E87" s="155" t="s">
        <v>348</v>
      </c>
      <c r="F87" s="21" t="s">
        <v>19</v>
      </c>
      <c r="G87" s="21" t="s">
        <v>171</v>
      </c>
      <c r="H87" s="57">
        <f>H88</f>
        <v>5000</v>
      </c>
      <c r="I87" s="34">
        <f aca="true" t="shared" si="58" ref="I87:U88">I88</f>
        <v>5000</v>
      </c>
      <c r="J87" s="34">
        <f t="shared" si="58"/>
        <v>5000</v>
      </c>
      <c r="K87" s="34">
        <f t="shared" si="58"/>
        <v>5000</v>
      </c>
      <c r="L87" s="34">
        <f t="shared" si="58"/>
        <v>0</v>
      </c>
      <c r="M87" s="34">
        <f t="shared" si="58"/>
        <v>0</v>
      </c>
      <c r="N87" s="34">
        <f t="shared" si="58"/>
        <v>0</v>
      </c>
      <c r="O87" s="34">
        <f t="shared" si="58"/>
        <v>0</v>
      </c>
      <c r="P87" s="34">
        <f t="shared" si="58"/>
        <v>0</v>
      </c>
      <c r="Q87" s="34">
        <f t="shared" si="58"/>
        <v>0</v>
      </c>
      <c r="R87" s="34">
        <f t="shared" si="58"/>
        <v>0</v>
      </c>
      <c r="S87" s="34">
        <f t="shared" si="58"/>
        <v>0</v>
      </c>
      <c r="T87" s="34">
        <f t="shared" si="58"/>
        <v>5000</v>
      </c>
      <c r="U87" s="67">
        <f t="shared" si="58"/>
        <v>0</v>
      </c>
      <c r="V87" s="33">
        <f t="shared" si="54"/>
        <v>0</v>
      </c>
      <c r="W87" s="34">
        <f t="shared" si="50"/>
        <v>5000</v>
      </c>
      <c r="X87" s="33">
        <f t="shared" si="51"/>
        <v>0</v>
      </c>
      <c r="Y87" s="33">
        <f t="shared" si="51"/>
        <v>0</v>
      </c>
      <c r="Z87" s="33">
        <f t="shared" si="51"/>
        <v>0</v>
      </c>
      <c r="AA87" s="33">
        <f t="shared" si="51"/>
        <v>-5000</v>
      </c>
      <c r="AB87" s="33">
        <f t="shared" si="52"/>
        <v>0</v>
      </c>
      <c r="AC87" s="33">
        <f t="shared" si="38"/>
        <v>0</v>
      </c>
      <c r="AD87" s="33">
        <f t="shared" si="19"/>
        <v>0</v>
      </c>
      <c r="AE87" s="33">
        <f t="shared" si="19"/>
        <v>0</v>
      </c>
      <c r="AF87" s="33">
        <f t="shared" si="19"/>
        <v>0</v>
      </c>
      <c r="AG87" s="33">
        <f t="shared" si="19"/>
        <v>0</v>
      </c>
      <c r="AH87" s="33">
        <f t="shared" si="20"/>
        <v>0</v>
      </c>
      <c r="AI87" s="33">
        <f t="shared" si="20"/>
        <v>5000</v>
      </c>
      <c r="AJ87" s="83">
        <f t="shared" si="53"/>
        <v>0</v>
      </c>
    </row>
    <row r="88" spans="1:36" s="81" customFormat="1" ht="23.25">
      <c r="A88" s="27" t="s">
        <v>20</v>
      </c>
      <c r="B88" s="20" t="s">
        <v>90</v>
      </c>
      <c r="C88" s="21" t="s">
        <v>50</v>
      </c>
      <c r="D88" s="21" t="s">
        <v>37</v>
      </c>
      <c r="E88" s="155" t="s">
        <v>348</v>
      </c>
      <c r="F88" s="21" t="s">
        <v>21</v>
      </c>
      <c r="G88" s="21" t="s">
        <v>171</v>
      </c>
      <c r="H88" s="57">
        <f>H89</f>
        <v>5000</v>
      </c>
      <c r="I88" s="57">
        <f t="shared" si="58"/>
        <v>5000</v>
      </c>
      <c r="J88" s="57">
        <f t="shared" si="58"/>
        <v>5000</v>
      </c>
      <c r="K88" s="57">
        <f t="shared" si="58"/>
        <v>5000</v>
      </c>
      <c r="L88" s="57">
        <f t="shared" si="58"/>
        <v>0</v>
      </c>
      <c r="M88" s="57">
        <f t="shared" si="58"/>
        <v>0</v>
      </c>
      <c r="N88" s="57">
        <f t="shared" si="58"/>
        <v>0</v>
      </c>
      <c r="O88" s="57">
        <f t="shared" si="58"/>
        <v>0</v>
      </c>
      <c r="P88" s="57">
        <f t="shared" si="58"/>
        <v>0</v>
      </c>
      <c r="Q88" s="57">
        <f t="shared" si="58"/>
        <v>0</v>
      </c>
      <c r="R88" s="57">
        <f t="shared" si="58"/>
        <v>0</v>
      </c>
      <c r="S88" s="57">
        <f t="shared" si="58"/>
        <v>0</v>
      </c>
      <c r="T88" s="57">
        <f t="shared" si="58"/>
        <v>5000</v>
      </c>
      <c r="U88" s="57">
        <f t="shared" si="58"/>
        <v>0</v>
      </c>
      <c r="V88" s="33">
        <f t="shared" si="54"/>
        <v>0</v>
      </c>
      <c r="W88" s="34">
        <f t="shared" si="50"/>
        <v>5000</v>
      </c>
      <c r="X88" s="33">
        <f t="shared" si="51"/>
        <v>0</v>
      </c>
      <c r="Y88" s="33">
        <f t="shared" si="51"/>
        <v>0</v>
      </c>
      <c r="Z88" s="33">
        <f t="shared" si="51"/>
        <v>0</v>
      </c>
      <c r="AA88" s="33">
        <f t="shared" si="51"/>
        <v>-5000</v>
      </c>
      <c r="AB88" s="33">
        <f t="shared" si="52"/>
        <v>0</v>
      </c>
      <c r="AC88" s="33">
        <f t="shared" si="38"/>
        <v>0</v>
      </c>
      <c r="AD88" s="33">
        <f t="shared" si="19"/>
        <v>0</v>
      </c>
      <c r="AE88" s="33">
        <f t="shared" si="19"/>
        <v>0</v>
      </c>
      <c r="AF88" s="33">
        <f t="shared" si="19"/>
        <v>0</v>
      </c>
      <c r="AG88" s="33">
        <f t="shared" si="19"/>
        <v>0</v>
      </c>
      <c r="AH88" s="33">
        <f t="shared" si="20"/>
        <v>0</v>
      </c>
      <c r="AI88" s="33">
        <f t="shared" si="20"/>
        <v>5000</v>
      </c>
      <c r="AJ88" s="83">
        <f t="shared" si="53"/>
        <v>0</v>
      </c>
    </row>
    <row r="89" spans="1:36" s="81" customFormat="1" ht="34.5">
      <c r="A89" s="27" t="s">
        <v>276</v>
      </c>
      <c r="B89" s="20" t="s">
        <v>90</v>
      </c>
      <c r="C89" s="21" t="s">
        <v>50</v>
      </c>
      <c r="D89" s="21" t="s">
        <v>37</v>
      </c>
      <c r="E89" s="155" t="s">
        <v>348</v>
      </c>
      <c r="F89" s="21" t="s">
        <v>219</v>
      </c>
      <c r="G89" s="21"/>
      <c r="H89" s="57">
        <f>H90+H91+H92+H93</f>
        <v>5000</v>
      </c>
      <c r="I89" s="57">
        <f aca="true" t="shared" si="59" ref="I89:U89">I90+I91+I92+I93</f>
        <v>5000</v>
      </c>
      <c r="J89" s="57">
        <f t="shared" si="59"/>
        <v>5000</v>
      </c>
      <c r="K89" s="57">
        <f t="shared" si="59"/>
        <v>5000</v>
      </c>
      <c r="L89" s="57">
        <f t="shared" si="59"/>
        <v>0</v>
      </c>
      <c r="M89" s="57">
        <f t="shared" si="59"/>
        <v>0</v>
      </c>
      <c r="N89" s="57">
        <f t="shared" si="59"/>
        <v>0</v>
      </c>
      <c r="O89" s="57">
        <f t="shared" si="59"/>
        <v>0</v>
      </c>
      <c r="P89" s="57">
        <f t="shared" si="59"/>
        <v>0</v>
      </c>
      <c r="Q89" s="57">
        <f t="shared" si="59"/>
        <v>0</v>
      </c>
      <c r="R89" s="57">
        <f t="shared" si="59"/>
        <v>0</v>
      </c>
      <c r="S89" s="57">
        <f t="shared" si="59"/>
        <v>0</v>
      </c>
      <c r="T89" s="57">
        <f t="shared" si="59"/>
        <v>5000</v>
      </c>
      <c r="U89" s="57">
        <f t="shared" si="59"/>
        <v>0</v>
      </c>
      <c r="V89" s="33">
        <f t="shared" si="54"/>
        <v>0</v>
      </c>
      <c r="W89" s="34">
        <f t="shared" si="50"/>
        <v>5000</v>
      </c>
      <c r="X89" s="33">
        <f t="shared" si="51"/>
        <v>0</v>
      </c>
      <c r="Y89" s="33">
        <f t="shared" si="51"/>
        <v>0</v>
      </c>
      <c r="Z89" s="33">
        <f t="shared" si="51"/>
        <v>0</v>
      </c>
      <c r="AA89" s="33">
        <f t="shared" si="51"/>
        <v>-5000</v>
      </c>
      <c r="AB89" s="33">
        <f t="shared" si="52"/>
        <v>0</v>
      </c>
      <c r="AC89" s="33">
        <f t="shared" si="38"/>
        <v>0</v>
      </c>
      <c r="AD89" s="33">
        <f t="shared" si="19"/>
        <v>0</v>
      </c>
      <c r="AE89" s="33">
        <f t="shared" si="19"/>
        <v>0</v>
      </c>
      <c r="AF89" s="33">
        <f t="shared" si="19"/>
        <v>0</v>
      </c>
      <c r="AG89" s="33">
        <f t="shared" si="19"/>
        <v>0</v>
      </c>
      <c r="AH89" s="33">
        <f t="shared" si="20"/>
        <v>0</v>
      </c>
      <c r="AI89" s="33">
        <f t="shared" si="20"/>
        <v>5000</v>
      </c>
      <c r="AJ89" s="83"/>
    </row>
    <row r="90" spans="1:36" s="81" customFormat="1" ht="15">
      <c r="A90" s="27" t="s">
        <v>188</v>
      </c>
      <c r="B90" s="20" t="s">
        <v>90</v>
      </c>
      <c r="C90" s="21" t="s">
        <v>50</v>
      </c>
      <c r="D90" s="21" t="s">
        <v>37</v>
      </c>
      <c r="E90" s="155" t="s">
        <v>348</v>
      </c>
      <c r="F90" s="21" t="s">
        <v>219</v>
      </c>
      <c r="G90" s="21" t="s">
        <v>186</v>
      </c>
      <c r="H90" s="57">
        <v>3000</v>
      </c>
      <c r="I90" s="62">
        <v>3000</v>
      </c>
      <c r="J90" s="62">
        <v>3000</v>
      </c>
      <c r="K90" s="34">
        <v>3000</v>
      </c>
      <c r="L90" s="35"/>
      <c r="M90" s="35"/>
      <c r="N90" s="35"/>
      <c r="O90" s="35"/>
      <c r="P90" s="35"/>
      <c r="Q90" s="35"/>
      <c r="R90" s="35"/>
      <c r="S90" s="35"/>
      <c r="T90" s="35">
        <v>3000</v>
      </c>
      <c r="U90" s="68"/>
      <c r="V90" s="33">
        <f t="shared" si="54"/>
        <v>0</v>
      </c>
      <c r="W90" s="34">
        <f t="shared" si="50"/>
        <v>3000</v>
      </c>
      <c r="X90" s="33">
        <f t="shared" si="51"/>
        <v>0</v>
      </c>
      <c r="Y90" s="33">
        <f t="shared" si="51"/>
        <v>0</v>
      </c>
      <c r="Z90" s="33">
        <f t="shared" si="51"/>
        <v>0</v>
      </c>
      <c r="AA90" s="33">
        <f t="shared" si="51"/>
        <v>-3000</v>
      </c>
      <c r="AB90" s="33">
        <f t="shared" si="52"/>
        <v>0</v>
      </c>
      <c r="AC90" s="33">
        <f t="shared" si="38"/>
        <v>0</v>
      </c>
      <c r="AD90" s="33">
        <f t="shared" si="19"/>
        <v>0</v>
      </c>
      <c r="AE90" s="33">
        <f t="shared" si="19"/>
        <v>0</v>
      </c>
      <c r="AF90" s="33">
        <f t="shared" si="19"/>
        <v>0</v>
      </c>
      <c r="AG90" s="33">
        <f t="shared" si="19"/>
        <v>0</v>
      </c>
      <c r="AH90" s="33">
        <f t="shared" si="20"/>
        <v>0</v>
      </c>
      <c r="AI90" s="33">
        <f t="shared" si="20"/>
        <v>3000</v>
      </c>
      <c r="AJ90" s="83">
        <f t="shared" si="53"/>
        <v>0</v>
      </c>
    </row>
    <row r="91" spans="1:36" s="81" customFormat="1" ht="15">
      <c r="A91" s="27" t="s">
        <v>189</v>
      </c>
      <c r="B91" s="20" t="s">
        <v>90</v>
      </c>
      <c r="C91" s="21" t="s">
        <v>50</v>
      </c>
      <c r="D91" s="21" t="s">
        <v>37</v>
      </c>
      <c r="E91" s="155" t="s">
        <v>348</v>
      </c>
      <c r="F91" s="21" t="s">
        <v>219</v>
      </c>
      <c r="G91" s="21" t="s">
        <v>187</v>
      </c>
      <c r="H91" s="57">
        <v>1000</v>
      </c>
      <c r="I91" s="62">
        <v>1000</v>
      </c>
      <c r="J91" s="62">
        <v>1000</v>
      </c>
      <c r="K91" s="34">
        <v>1000</v>
      </c>
      <c r="L91" s="35"/>
      <c r="M91" s="35"/>
      <c r="N91" s="35"/>
      <c r="O91" s="35"/>
      <c r="P91" s="35"/>
      <c r="Q91" s="35"/>
      <c r="R91" s="35"/>
      <c r="S91" s="35"/>
      <c r="T91" s="35">
        <v>1000</v>
      </c>
      <c r="U91" s="68"/>
      <c r="V91" s="33">
        <f t="shared" si="54"/>
        <v>0</v>
      </c>
      <c r="W91" s="34">
        <f t="shared" si="50"/>
        <v>1000</v>
      </c>
      <c r="X91" s="33">
        <f t="shared" si="51"/>
        <v>0</v>
      </c>
      <c r="Y91" s="33">
        <f t="shared" si="51"/>
        <v>0</v>
      </c>
      <c r="Z91" s="33">
        <f t="shared" si="51"/>
        <v>0</v>
      </c>
      <c r="AA91" s="33">
        <f t="shared" si="51"/>
        <v>-1000</v>
      </c>
      <c r="AB91" s="33">
        <f t="shared" si="52"/>
        <v>0</v>
      </c>
      <c r="AC91" s="33">
        <f t="shared" si="38"/>
        <v>0</v>
      </c>
      <c r="AD91" s="33">
        <f t="shared" si="19"/>
        <v>0</v>
      </c>
      <c r="AE91" s="33">
        <f t="shared" si="19"/>
        <v>0</v>
      </c>
      <c r="AF91" s="33">
        <f t="shared" si="19"/>
        <v>0</v>
      </c>
      <c r="AG91" s="33">
        <f t="shared" si="19"/>
        <v>0</v>
      </c>
      <c r="AH91" s="33">
        <f t="shared" si="20"/>
        <v>0</v>
      </c>
      <c r="AI91" s="33">
        <f t="shared" si="20"/>
        <v>1000</v>
      </c>
      <c r="AJ91" s="83">
        <f t="shared" si="53"/>
        <v>0</v>
      </c>
    </row>
    <row r="92" spans="1:36" s="81" customFormat="1" ht="15" hidden="1">
      <c r="A92" s="27" t="s">
        <v>183</v>
      </c>
      <c r="B92" s="20" t="s">
        <v>90</v>
      </c>
      <c r="C92" s="21" t="s">
        <v>50</v>
      </c>
      <c r="D92" s="21" t="s">
        <v>37</v>
      </c>
      <c r="E92" s="155" t="s">
        <v>348</v>
      </c>
      <c r="F92" s="21" t="s">
        <v>219</v>
      </c>
      <c r="G92" s="21" t="s">
        <v>181</v>
      </c>
      <c r="H92" s="57"/>
      <c r="I92" s="62"/>
      <c r="J92" s="62"/>
      <c r="K92" s="34"/>
      <c r="L92" s="35"/>
      <c r="M92" s="35"/>
      <c r="N92" s="35"/>
      <c r="O92" s="35"/>
      <c r="P92" s="35"/>
      <c r="Q92" s="35"/>
      <c r="R92" s="35"/>
      <c r="S92" s="35"/>
      <c r="T92" s="35"/>
      <c r="U92" s="68"/>
      <c r="V92" s="33" t="e">
        <f t="shared" si="54"/>
        <v>#DIV/0!</v>
      </c>
      <c r="W92" s="34">
        <f t="shared" si="50"/>
        <v>0</v>
      </c>
      <c r="X92" s="33">
        <f t="shared" si="51"/>
        <v>0</v>
      </c>
      <c r="Y92" s="33">
        <f t="shared" si="51"/>
        <v>0</v>
      </c>
      <c r="Z92" s="33">
        <f t="shared" si="51"/>
        <v>0</v>
      </c>
      <c r="AA92" s="33">
        <f t="shared" si="51"/>
        <v>0</v>
      </c>
      <c r="AB92" s="33">
        <f t="shared" si="52"/>
        <v>0</v>
      </c>
      <c r="AC92" s="33">
        <f t="shared" si="38"/>
        <v>0</v>
      </c>
      <c r="AD92" s="33">
        <f t="shared" si="19"/>
        <v>0</v>
      </c>
      <c r="AE92" s="33">
        <f t="shared" si="19"/>
        <v>0</v>
      </c>
      <c r="AF92" s="33">
        <f t="shared" si="19"/>
        <v>0</v>
      </c>
      <c r="AG92" s="33">
        <f aca="true" t="shared" si="60" ref="AG92:AI161">R92-Q92</f>
        <v>0</v>
      </c>
      <c r="AH92" s="33">
        <f t="shared" si="20"/>
        <v>0</v>
      </c>
      <c r="AI92" s="33">
        <f t="shared" si="20"/>
        <v>0</v>
      </c>
      <c r="AJ92" s="83">
        <f t="shared" si="53"/>
        <v>0</v>
      </c>
    </row>
    <row r="93" spans="1:36" s="81" customFormat="1" ht="15">
      <c r="A93" s="27" t="s">
        <v>184</v>
      </c>
      <c r="B93" s="20" t="s">
        <v>90</v>
      </c>
      <c r="C93" s="21" t="s">
        <v>50</v>
      </c>
      <c r="D93" s="21" t="s">
        <v>37</v>
      </c>
      <c r="E93" s="155" t="s">
        <v>348</v>
      </c>
      <c r="F93" s="21" t="s">
        <v>219</v>
      </c>
      <c r="G93" s="21" t="s">
        <v>182</v>
      </c>
      <c r="H93" s="57">
        <v>1000</v>
      </c>
      <c r="I93" s="62">
        <v>1000</v>
      </c>
      <c r="J93" s="62">
        <v>1000</v>
      </c>
      <c r="K93" s="34">
        <v>1000</v>
      </c>
      <c r="L93" s="35"/>
      <c r="M93" s="35"/>
      <c r="N93" s="35"/>
      <c r="O93" s="35"/>
      <c r="P93" s="35"/>
      <c r="Q93" s="35"/>
      <c r="R93" s="35"/>
      <c r="S93" s="35"/>
      <c r="T93" s="35">
        <v>1000</v>
      </c>
      <c r="U93" s="68"/>
      <c r="V93" s="33">
        <f t="shared" si="54"/>
        <v>0</v>
      </c>
      <c r="W93" s="34">
        <f t="shared" si="50"/>
        <v>1000</v>
      </c>
      <c r="X93" s="33">
        <f t="shared" si="51"/>
        <v>0</v>
      </c>
      <c r="Y93" s="33">
        <f t="shared" si="51"/>
        <v>0</v>
      </c>
      <c r="Z93" s="33">
        <f t="shared" si="51"/>
        <v>0</v>
      </c>
      <c r="AA93" s="33">
        <f t="shared" si="51"/>
        <v>-1000</v>
      </c>
      <c r="AB93" s="33">
        <f t="shared" si="52"/>
        <v>0</v>
      </c>
      <c r="AC93" s="33">
        <f t="shared" si="38"/>
        <v>0</v>
      </c>
      <c r="AD93" s="33">
        <f t="shared" si="38"/>
        <v>0</v>
      </c>
      <c r="AE93" s="33">
        <f t="shared" si="38"/>
        <v>0</v>
      </c>
      <c r="AF93" s="33">
        <f t="shared" si="38"/>
        <v>0</v>
      </c>
      <c r="AG93" s="33">
        <f t="shared" si="60"/>
        <v>0</v>
      </c>
      <c r="AH93" s="33">
        <f t="shared" si="60"/>
        <v>0</v>
      </c>
      <c r="AI93" s="33">
        <f t="shared" si="60"/>
        <v>1000</v>
      </c>
      <c r="AJ93" s="83">
        <f t="shared" si="53"/>
        <v>0</v>
      </c>
    </row>
    <row r="94" spans="1:36" s="81" customFormat="1" ht="15" hidden="1">
      <c r="A94" s="30" t="s">
        <v>53</v>
      </c>
      <c r="B94" s="20" t="s">
        <v>90</v>
      </c>
      <c r="C94" s="21" t="s">
        <v>50</v>
      </c>
      <c r="D94" s="21" t="s">
        <v>37</v>
      </c>
      <c r="E94" s="155" t="s">
        <v>349</v>
      </c>
      <c r="F94" s="21" t="s">
        <v>171</v>
      </c>
      <c r="G94" s="21" t="s">
        <v>171</v>
      </c>
      <c r="H94" s="57">
        <f aca="true" t="shared" si="61" ref="H94:U94">H95</f>
        <v>0</v>
      </c>
      <c r="I94" s="34">
        <f t="shared" si="61"/>
        <v>0</v>
      </c>
      <c r="J94" s="34">
        <f t="shared" si="61"/>
        <v>0</v>
      </c>
      <c r="K94" s="34">
        <f t="shared" si="61"/>
        <v>0</v>
      </c>
      <c r="L94" s="34">
        <f t="shared" si="61"/>
        <v>0</v>
      </c>
      <c r="M94" s="34">
        <f t="shared" si="61"/>
        <v>0</v>
      </c>
      <c r="N94" s="34">
        <f t="shared" si="61"/>
        <v>0</v>
      </c>
      <c r="O94" s="34">
        <f t="shared" si="61"/>
        <v>0</v>
      </c>
      <c r="P94" s="34">
        <f t="shared" si="61"/>
        <v>0</v>
      </c>
      <c r="Q94" s="34">
        <f t="shared" si="61"/>
        <v>0</v>
      </c>
      <c r="R94" s="34">
        <f t="shared" si="61"/>
        <v>0</v>
      </c>
      <c r="S94" s="34">
        <f t="shared" si="61"/>
        <v>0</v>
      </c>
      <c r="T94" s="34">
        <f t="shared" si="61"/>
        <v>0</v>
      </c>
      <c r="U94" s="67">
        <f t="shared" si="61"/>
        <v>0</v>
      </c>
      <c r="V94" s="33" t="e">
        <f t="shared" si="54"/>
        <v>#DIV/0!</v>
      </c>
      <c r="W94" s="34">
        <f t="shared" si="50"/>
        <v>0</v>
      </c>
      <c r="X94" s="33">
        <f t="shared" si="51"/>
        <v>0</v>
      </c>
      <c r="Y94" s="33">
        <f t="shared" si="51"/>
        <v>0</v>
      </c>
      <c r="Z94" s="33">
        <f t="shared" si="51"/>
        <v>0</v>
      </c>
      <c r="AA94" s="33">
        <f t="shared" si="51"/>
        <v>0</v>
      </c>
      <c r="AB94" s="33">
        <f t="shared" si="52"/>
        <v>0</v>
      </c>
      <c r="AC94" s="33">
        <f t="shared" si="38"/>
        <v>0</v>
      </c>
      <c r="AD94" s="33">
        <f t="shared" si="38"/>
        <v>0</v>
      </c>
      <c r="AE94" s="33">
        <f t="shared" si="38"/>
        <v>0</v>
      </c>
      <c r="AF94" s="33">
        <f t="shared" si="38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83">
        <f t="shared" si="53"/>
        <v>0</v>
      </c>
    </row>
    <row r="95" spans="1:36" s="81" customFormat="1" ht="15" hidden="1">
      <c r="A95" s="27" t="s">
        <v>207</v>
      </c>
      <c r="B95" s="20" t="s">
        <v>90</v>
      </c>
      <c r="C95" s="21" t="s">
        <v>50</v>
      </c>
      <c r="D95" s="21" t="s">
        <v>37</v>
      </c>
      <c r="E95" s="155" t="s">
        <v>349</v>
      </c>
      <c r="F95" s="21" t="s">
        <v>19</v>
      </c>
      <c r="G95" s="21" t="s">
        <v>171</v>
      </c>
      <c r="H95" s="57">
        <f>H96</f>
        <v>0</v>
      </c>
      <c r="I95" s="34">
        <f aca="true" t="shared" si="62" ref="I95:U96">I96</f>
        <v>0</v>
      </c>
      <c r="J95" s="34">
        <f t="shared" si="62"/>
        <v>0</v>
      </c>
      <c r="K95" s="34">
        <f t="shared" si="62"/>
        <v>0</v>
      </c>
      <c r="L95" s="34">
        <f t="shared" si="62"/>
        <v>0</v>
      </c>
      <c r="M95" s="34">
        <f t="shared" si="62"/>
        <v>0</v>
      </c>
      <c r="N95" s="34">
        <f t="shared" si="62"/>
        <v>0</v>
      </c>
      <c r="O95" s="34">
        <f t="shared" si="62"/>
        <v>0</v>
      </c>
      <c r="P95" s="34">
        <f t="shared" si="62"/>
        <v>0</v>
      </c>
      <c r="Q95" s="34">
        <f t="shared" si="62"/>
        <v>0</v>
      </c>
      <c r="R95" s="34">
        <f t="shared" si="62"/>
        <v>0</v>
      </c>
      <c r="S95" s="34">
        <f t="shared" si="62"/>
        <v>0</v>
      </c>
      <c r="T95" s="34">
        <f t="shared" si="62"/>
        <v>0</v>
      </c>
      <c r="U95" s="67">
        <f t="shared" si="62"/>
        <v>0</v>
      </c>
      <c r="V95" s="33" t="e">
        <f t="shared" si="54"/>
        <v>#DIV/0!</v>
      </c>
      <c r="W95" s="34">
        <f t="shared" si="50"/>
        <v>0</v>
      </c>
      <c r="X95" s="33">
        <f t="shared" si="51"/>
        <v>0</v>
      </c>
      <c r="Y95" s="33">
        <f t="shared" si="51"/>
        <v>0</v>
      </c>
      <c r="Z95" s="33">
        <f t="shared" si="51"/>
        <v>0</v>
      </c>
      <c r="AA95" s="33">
        <f t="shared" si="51"/>
        <v>0</v>
      </c>
      <c r="AB95" s="33">
        <f t="shared" si="52"/>
        <v>0</v>
      </c>
      <c r="AC95" s="33">
        <f t="shared" si="38"/>
        <v>0</v>
      </c>
      <c r="AD95" s="33">
        <f t="shared" si="38"/>
        <v>0</v>
      </c>
      <c r="AE95" s="33">
        <f t="shared" si="38"/>
        <v>0</v>
      </c>
      <c r="AF95" s="33">
        <f t="shared" si="38"/>
        <v>0</v>
      </c>
      <c r="AG95" s="33">
        <f t="shared" si="60"/>
        <v>0</v>
      </c>
      <c r="AH95" s="33">
        <f t="shared" si="60"/>
        <v>0</v>
      </c>
      <c r="AI95" s="33">
        <f t="shared" si="60"/>
        <v>0</v>
      </c>
      <c r="AJ95" s="83">
        <f t="shared" si="53"/>
        <v>0</v>
      </c>
    </row>
    <row r="96" spans="1:36" s="81" customFormat="1" ht="23.25" hidden="1">
      <c r="A96" s="27" t="s">
        <v>20</v>
      </c>
      <c r="B96" s="20" t="s">
        <v>90</v>
      </c>
      <c r="C96" s="21" t="s">
        <v>50</v>
      </c>
      <c r="D96" s="21" t="s">
        <v>37</v>
      </c>
      <c r="E96" s="155" t="s">
        <v>349</v>
      </c>
      <c r="F96" s="21" t="s">
        <v>219</v>
      </c>
      <c r="G96" s="21" t="s">
        <v>171</v>
      </c>
      <c r="H96" s="57">
        <f>H97</f>
        <v>0</v>
      </c>
      <c r="I96" s="34">
        <f t="shared" si="62"/>
        <v>0</v>
      </c>
      <c r="J96" s="34">
        <f t="shared" si="62"/>
        <v>0</v>
      </c>
      <c r="K96" s="34">
        <f t="shared" si="62"/>
        <v>0</v>
      </c>
      <c r="L96" s="34">
        <f t="shared" si="62"/>
        <v>0</v>
      </c>
      <c r="M96" s="34">
        <f t="shared" si="62"/>
        <v>0</v>
      </c>
      <c r="N96" s="34">
        <f t="shared" si="62"/>
        <v>0</v>
      </c>
      <c r="O96" s="34">
        <f t="shared" si="62"/>
        <v>0</v>
      </c>
      <c r="P96" s="34">
        <f t="shared" si="62"/>
        <v>0</v>
      </c>
      <c r="Q96" s="34">
        <f t="shared" si="62"/>
        <v>0</v>
      </c>
      <c r="R96" s="34">
        <f t="shared" si="62"/>
        <v>0</v>
      </c>
      <c r="S96" s="34">
        <f t="shared" si="62"/>
        <v>0</v>
      </c>
      <c r="T96" s="34">
        <f t="shared" si="62"/>
        <v>0</v>
      </c>
      <c r="U96" s="67">
        <f t="shared" si="62"/>
        <v>0</v>
      </c>
      <c r="V96" s="33" t="e">
        <f t="shared" si="54"/>
        <v>#DIV/0!</v>
      </c>
      <c r="W96" s="34">
        <f t="shared" si="50"/>
        <v>0</v>
      </c>
      <c r="X96" s="33">
        <f t="shared" si="51"/>
        <v>0</v>
      </c>
      <c r="Y96" s="33">
        <f t="shared" si="51"/>
        <v>0</v>
      </c>
      <c r="Z96" s="33">
        <f t="shared" si="51"/>
        <v>0</v>
      </c>
      <c r="AA96" s="33">
        <f t="shared" si="51"/>
        <v>0</v>
      </c>
      <c r="AB96" s="33">
        <f t="shared" si="52"/>
        <v>0</v>
      </c>
      <c r="AC96" s="33">
        <f t="shared" si="38"/>
        <v>0</v>
      </c>
      <c r="AD96" s="33">
        <f t="shared" si="38"/>
        <v>0</v>
      </c>
      <c r="AE96" s="33">
        <f t="shared" si="38"/>
        <v>0</v>
      </c>
      <c r="AF96" s="33">
        <f t="shared" si="38"/>
        <v>0</v>
      </c>
      <c r="AG96" s="33">
        <f t="shared" si="60"/>
        <v>0</v>
      </c>
      <c r="AH96" s="33">
        <f t="shared" si="60"/>
        <v>0</v>
      </c>
      <c r="AI96" s="33">
        <f t="shared" si="60"/>
        <v>0</v>
      </c>
      <c r="AJ96" s="83">
        <f t="shared" si="53"/>
        <v>0</v>
      </c>
    </row>
    <row r="97" spans="1:36" s="81" customFormat="1" ht="15" hidden="1">
      <c r="A97" s="27" t="s">
        <v>184</v>
      </c>
      <c r="B97" s="20" t="s">
        <v>90</v>
      </c>
      <c r="C97" s="21" t="s">
        <v>50</v>
      </c>
      <c r="D97" s="21" t="s">
        <v>37</v>
      </c>
      <c r="E97" s="155" t="s">
        <v>349</v>
      </c>
      <c r="F97" s="21" t="s">
        <v>219</v>
      </c>
      <c r="G97" s="21" t="s">
        <v>182</v>
      </c>
      <c r="H97" s="57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68"/>
      <c r="V97" s="33" t="e">
        <f t="shared" si="54"/>
        <v>#DIV/0!</v>
      </c>
      <c r="W97" s="34">
        <f t="shared" si="50"/>
        <v>0</v>
      </c>
      <c r="X97" s="33">
        <f t="shared" si="51"/>
        <v>0</v>
      </c>
      <c r="Y97" s="33">
        <f t="shared" si="51"/>
        <v>0</v>
      </c>
      <c r="Z97" s="33">
        <f t="shared" si="51"/>
        <v>0</v>
      </c>
      <c r="AA97" s="33">
        <f t="shared" si="51"/>
        <v>0</v>
      </c>
      <c r="AB97" s="33">
        <f t="shared" si="52"/>
        <v>0</v>
      </c>
      <c r="AC97" s="33">
        <f t="shared" si="38"/>
        <v>0</v>
      </c>
      <c r="AD97" s="33">
        <f t="shared" si="38"/>
        <v>0</v>
      </c>
      <c r="AE97" s="33">
        <f t="shared" si="38"/>
        <v>0</v>
      </c>
      <c r="AF97" s="33">
        <f t="shared" si="38"/>
        <v>0</v>
      </c>
      <c r="AG97" s="33">
        <f t="shared" si="60"/>
        <v>0</v>
      </c>
      <c r="AH97" s="33">
        <f t="shared" si="60"/>
        <v>0</v>
      </c>
      <c r="AI97" s="33">
        <f t="shared" si="60"/>
        <v>0</v>
      </c>
      <c r="AJ97" s="83">
        <f t="shared" si="53"/>
        <v>0</v>
      </c>
    </row>
    <row r="98" spans="1:36" s="81" customFormat="1" ht="23.25">
      <c r="A98" s="27" t="s">
        <v>54</v>
      </c>
      <c r="B98" s="20" t="s">
        <v>90</v>
      </c>
      <c r="C98" s="21" t="s">
        <v>50</v>
      </c>
      <c r="D98" s="21" t="s">
        <v>37</v>
      </c>
      <c r="E98" s="155" t="s">
        <v>350</v>
      </c>
      <c r="F98" s="21" t="s">
        <v>171</v>
      </c>
      <c r="G98" s="21" t="s">
        <v>171</v>
      </c>
      <c r="H98" s="57">
        <f>H99</f>
        <v>5000</v>
      </c>
      <c r="I98" s="34">
        <f aca="true" t="shared" si="63" ref="I98:U98">I99</f>
        <v>5000</v>
      </c>
      <c r="J98" s="34">
        <f t="shared" si="63"/>
        <v>5000</v>
      </c>
      <c r="K98" s="34">
        <f t="shared" si="63"/>
        <v>5000</v>
      </c>
      <c r="L98" s="34">
        <f t="shared" si="63"/>
        <v>0</v>
      </c>
      <c r="M98" s="34">
        <f t="shared" si="63"/>
        <v>0</v>
      </c>
      <c r="N98" s="34">
        <f t="shared" si="63"/>
        <v>0</v>
      </c>
      <c r="O98" s="34">
        <f t="shared" si="63"/>
        <v>0</v>
      </c>
      <c r="P98" s="34">
        <f t="shared" si="63"/>
        <v>0</v>
      </c>
      <c r="Q98" s="34">
        <f t="shared" si="63"/>
        <v>0</v>
      </c>
      <c r="R98" s="34">
        <f t="shared" si="63"/>
        <v>0</v>
      </c>
      <c r="S98" s="34">
        <f t="shared" si="63"/>
        <v>0</v>
      </c>
      <c r="T98" s="34">
        <f t="shared" si="63"/>
        <v>5000</v>
      </c>
      <c r="U98" s="67">
        <f t="shared" si="63"/>
        <v>0</v>
      </c>
      <c r="V98" s="33">
        <f t="shared" si="54"/>
        <v>0</v>
      </c>
      <c r="W98" s="34">
        <f t="shared" si="50"/>
        <v>5000</v>
      </c>
      <c r="X98" s="33">
        <f t="shared" si="51"/>
        <v>0</v>
      </c>
      <c r="Y98" s="33">
        <f t="shared" si="51"/>
        <v>0</v>
      </c>
      <c r="Z98" s="33">
        <f t="shared" si="51"/>
        <v>0</v>
      </c>
      <c r="AA98" s="33">
        <f t="shared" si="51"/>
        <v>-5000</v>
      </c>
      <c r="AB98" s="33">
        <f t="shared" si="52"/>
        <v>0</v>
      </c>
      <c r="AC98" s="33">
        <f t="shared" si="38"/>
        <v>0</v>
      </c>
      <c r="AD98" s="33">
        <f t="shared" si="38"/>
        <v>0</v>
      </c>
      <c r="AE98" s="33">
        <f t="shared" si="38"/>
        <v>0</v>
      </c>
      <c r="AF98" s="33">
        <f t="shared" si="38"/>
        <v>0</v>
      </c>
      <c r="AG98" s="33">
        <f t="shared" si="60"/>
        <v>0</v>
      </c>
      <c r="AH98" s="33">
        <f t="shared" si="60"/>
        <v>0</v>
      </c>
      <c r="AI98" s="33">
        <f t="shared" si="60"/>
        <v>5000</v>
      </c>
      <c r="AJ98" s="83">
        <f t="shared" si="53"/>
        <v>0</v>
      </c>
    </row>
    <row r="99" spans="1:36" s="81" customFormat="1" ht="15">
      <c r="A99" s="27" t="s">
        <v>207</v>
      </c>
      <c r="B99" s="20" t="s">
        <v>90</v>
      </c>
      <c r="C99" s="21" t="s">
        <v>50</v>
      </c>
      <c r="D99" s="21" t="s">
        <v>37</v>
      </c>
      <c r="E99" s="155" t="s">
        <v>350</v>
      </c>
      <c r="F99" s="21" t="s">
        <v>19</v>
      </c>
      <c r="G99" s="21" t="s">
        <v>171</v>
      </c>
      <c r="H99" s="57">
        <f>H100</f>
        <v>5000</v>
      </c>
      <c r="I99" s="34">
        <f aca="true" t="shared" si="64" ref="I99:U99">I100</f>
        <v>5000</v>
      </c>
      <c r="J99" s="34">
        <f t="shared" si="64"/>
        <v>5000</v>
      </c>
      <c r="K99" s="34">
        <f t="shared" si="64"/>
        <v>5000</v>
      </c>
      <c r="L99" s="34">
        <f t="shared" si="64"/>
        <v>0</v>
      </c>
      <c r="M99" s="34">
        <f t="shared" si="64"/>
        <v>0</v>
      </c>
      <c r="N99" s="34">
        <f t="shared" si="64"/>
        <v>0</v>
      </c>
      <c r="O99" s="34">
        <f t="shared" si="64"/>
        <v>0</v>
      </c>
      <c r="P99" s="34">
        <f t="shared" si="64"/>
        <v>0</v>
      </c>
      <c r="Q99" s="34">
        <f t="shared" si="64"/>
        <v>0</v>
      </c>
      <c r="R99" s="34">
        <f t="shared" si="64"/>
        <v>0</v>
      </c>
      <c r="S99" s="34">
        <f t="shared" si="64"/>
        <v>0</v>
      </c>
      <c r="T99" s="34">
        <f t="shared" si="64"/>
        <v>5000</v>
      </c>
      <c r="U99" s="67">
        <f t="shared" si="64"/>
        <v>0</v>
      </c>
      <c r="V99" s="33">
        <f t="shared" si="54"/>
        <v>0</v>
      </c>
      <c r="W99" s="34">
        <f t="shared" si="50"/>
        <v>5000</v>
      </c>
      <c r="X99" s="33">
        <f t="shared" si="51"/>
        <v>0</v>
      </c>
      <c r="Y99" s="33">
        <f t="shared" si="51"/>
        <v>0</v>
      </c>
      <c r="Z99" s="33">
        <f t="shared" si="51"/>
        <v>0</v>
      </c>
      <c r="AA99" s="33">
        <f t="shared" si="51"/>
        <v>-5000</v>
      </c>
      <c r="AB99" s="33">
        <f t="shared" si="52"/>
        <v>0</v>
      </c>
      <c r="AC99" s="33">
        <f t="shared" si="38"/>
        <v>0</v>
      </c>
      <c r="AD99" s="33">
        <f t="shared" si="38"/>
        <v>0</v>
      </c>
      <c r="AE99" s="33">
        <f t="shared" si="38"/>
        <v>0</v>
      </c>
      <c r="AF99" s="33">
        <f t="shared" si="38"/>
        <v>0</v>
      </c>
      <c r="AG99" s="33">
        <f t="shared" si="60"/>
        <v>0</v>
      </c>
      <c r="AH99" s="33">
        <f t="shared" si="60"/>
        <v>0</v>
      </c>
      <c r="AI99" s="33">
        <f t="shared" si="60"/>
        <v>5000</v>
      </c>
      <c r="AJ99" s="83">
        <f t="shared" si="53"/>
        <v>0</v>
      </c>
    </row>
    <row r="100" spans="1:36" s="81" customFormat="1" ht="23.25">
      <c r="A100" s="27" t="s">
        <v>20</v>
      </c>
      <c r="B100" s="20" t="s">
        <v>90</v>
      </c>
      <c r="C100" s="21" t="s">
        <v>50</v>
      </c>
      <c r="D100" s="21" t="s">
        <v>37</v>
      </c>
      <c r="E100" s="155" t="s">
        <v>350</v>
      </c>
      <c r="F100" s="21" t="s">
        <v>21</v>
      </c>
      <c r="G100" s="21" t="s">
        <v>171</v>
      </c>
      <c r="H100" s="57">
        <f>H101+H102+H103</f>
        <v>5000</v>
      </c>
      <c r="I100" s="57">
        <f aca="true" t="shared" si="65" ref="I100:U100">I101+I102+I103</f>
        <v>5000</v>
      </c>
      <c r="J100" s="57">
        <f t="shared" si="65"/>
        <v>5000</v>
      </c>
      <c r="K100" s="57">
        <f t="shared" si="65"/>
        <v>5000</v>
      </c>
      <c r="L100" s="57">
        <f t="shared" si="65"/>
        <v>0</v>
      </c>
      <c r="M100" s="57">
        <f t="shared" si="65"/>
        <v>0</v>
      </c>
      <c r="N100" s="57">
        <f t="shared" si="65"/>
        <v>0</v>
      </c>
      <c r="O100" s="57">
        <f t="shared" si="65"/>
        <v>0</v>
      </c>
      <c r="P100" s="57">
        <f t="shared" si="65"/>
        <v>0</v>
      </c>
      <c r="Q100" s="57">
        <f t="shared" si="65"/>
        <v>0</v>
      </c>
      <c r="R100" s="57">
        <f t="shared" si="65"/>
        <v>0</v>
      </c>
      <c r="S100" s="57">
        <f t="shared" si="65"/>
        <v>0</v>
      </c>
      <c r="T100" s="57">
        <f t="shared" si="65"/>
        <v>5000</v>
      </c>
      <c r="U100" s="57">
        <f t="shared" si="65"/>
        <v>0</v>
      </c>
      <c r="V100" s="33">
        <f t="shared" si="54"/>
        <v>0</v>
      </c>
      <c r="W100" s="34">
        <f t="shared" si="50"/>
        <v>5000</v>
      </c>
      <c r="X100" s="33">
        <f t="shared" si="51"/>
        <v>0</v>
      </c>
      <c r="Y100" s="33">
        <f t="shared" si="51"/>
        <v>0</v>
      </c>
      <c r="Z100" s="33">
        <f t="shared" si="51"/>
        <v>0</v>
      </c>
      <c r="AA100" s="33">
        <f t="shared" si="51"/>
        <v>-5000</v>
      </c>
      <c r="AB100" s="33">
        <f t="shared" si="52"/>
        <v>0</v>
      </c>
      <c r="AC100" s="33">
        <f t="shared" si="38"/>
        <v>0</v>
      </c>
      <c r="AD100" s="33">
        <f t="shared" si="38"/>
        <v>0</v>
      </c>
      <c r="AE100" s="33">
        <f t="shared" si="38"/>
        <v>0</v>
      </c>
      <c r="AF100" s="33">
        <f t="shared" si="38"/>
        <v>0</v>
      </c>
      <c r="AG100" s="33">
        <f t="shared" si="60"/>
        <v>0</v>
      </c>
      <c r="AH100" s="33">
        <f t="shared" si="60"/>
        <v>0</v>
      </c>
      <c r="AI100" s="33">
        <f t="shared" si="60"/>
        <v>5000</v>
      </c>
      <c r="AJ100" s="83">
        <f t="shared" si="53"/>
        <v>0</v>
      </c>
    </row>
    <row r="101" spans="1:36" s="81" customFormat="1" ht="34.5">
      <c r="A101" s="27" t="s">
        <v>276</v>
      </c>
      <c r="B101" s="20" t="s">
        <v>90</v>
      </c>
      <c r="C101" s="21" t="s">
        <v>50</v>
      </c>
      <c r="D101" s="21" t="s">
        <v>37</v>
      </c>
      <c r="E101" s="155" t="s">
        <v>350</v>
      </c>
      <c r="F101" s="21" t="s">
        <v>219</v>
      </c>
      <c r="G101" s="21" t="s">
        <v>181</v>
      </c>
      <c r="H101" s="57">
        <v>1000</v>
      </c>
      <c r="I101" s="62">
        <v>1000</v>
      </c>
      <c r="J101" s="62">
        <v>1000</v>
      </c>
      <c r="K101" s="62">
        <v>1000</v>
      </c>
      <c r="L101" s="62"/>
      <c r="M101" s="62"/>
      <c r="N101" s="62"/>
      <c r="O101" s="62"/>
      <c r="P101" s="62"/>
      <c r="Q101" s="35"/>
      <c r="R101" s="35"/>
      <c r="S101" s="35"/>
      <c r="T101" s="35">
        <v>1000</v>
      </c>
      <c r="U101" s="68"/>
      <c r="V101" s="33">
        <f t="shared" si="54"/>
        <v>0</v>
      </c>
      <c r="W101" s="34">
        <f t="shared" si="50"/>
        <v>1000</v>
      </c>
      <c r="X101" s="33">
        <f t="shared" si="51"/>
        <v>0</v>
      </c>
      <c r="Y101" s="33">
        <f t="shared" si="51"/>
        <v>0</v>
      </c>
      <c r="Z101" s="33">
        <f t="shared" si="51"/>
        <v>0</v>
      </c>
      <c r="AA101" s="33">
        <f t="shared" si="51"/>
        <v>-1000</v>
      </c>
      <c r="AB101" s="33">
        <f t="shared" si="52"/>
        <v>0</v>
      </c>
      <c r="AC101" s="33">
        <f t="shared" si="38"/>
        <v>0</v>
      </c>
      <c r="AD101" s="33">
        <f t="shared" si="38"/>
        <v>0</v>
      </c>
      <c r="AE101" s="33">
        <f t="shared" si="38"/>
        <v>0</v>
      </c>
      <c r="AF101" s="33">
        <f t="shared" si="38"/>
        <v>0</v>
      </c>
      <c r="AG101" s="33">
        <f t="shared" si="60"/>
        <v>0</v>
      </c>
      <c r="AH101" s="33">
        <f t="shared" si="60"/>
        <v>0</v>
      </c>
      <c r="AI101" s="33">
        <f t="shared" si="60"/>
        <v>1000</v>
      </c>
      <c r="AJ101" s="83">
        <f t="shared" si="53"/>
        <v>0</v>
      </c>
    </row>
    <row r="102" spans="1:36" s="81" customFormat="1" ht="15" hidden="1">
      <c r="A102" s="27" t="s">
        <v>33</v>
      </c>
      <c r="B102" s="20" t="s">
        <v>90</v>
      </c>
      <c r="C102" s="21" t="s">
        <v>50</v>
      </c>
      <c r="D102" s="21" t="s">
        <v>37</v>
      </c>
      <c r="E102" s="155" t="s">
        <v>350</v>
      </c>
      <c r="F102" s="21" t="s">
        <v>219</v>
      </c>
      <c r="G102" s="21" t="s">
        <v>185</v>
      </c>
      <c r="H102" s="57"/>
      <c r="I102" s="62"/>
      <c r="J102" s="62"/>
      <c r="K102" s="62"/>
      <c r="L102" s="62"/>
      <c r="M102" s="62"/>
      <c r="N102" s="62"/>
      <c r="O102" s="62"/>
      <c r="P102" s="62"/>
      <c r="Q102" s="35"/>
      <c r="R102" s="35"/>
      <c r="S102" s="35"/>
      <c r="T102" s="35"/>
      <c r="U102" s="68"/>
      <c r="V102" s="33" t="e">
        <f t="shared" si="54"/>
        <v>#DIV/0!</v>
      </c>
      <c r="W102" s="34">
        <f t="shared" si="50"/>
        <v>0</v>
      </c>
      <c r="X102" s="33">
        <f t="shared" si="51"/>
        <v>0</v>
      </c>
      <c r="Y102" s="33">
        <f t="shared" si="51"/>
        <v>0</v>
      </c>
      <c r="Z102" s="33">
        <f t="shared" si="51"/>
        <v>0</v>
      </c>
      <c r="AA102" s="33">
        <f t="shared" si="51"/>
        <v>0</v>
      </c>
      <c r="AB102" s="33">
        <f t="shared" si="52"/>
        <v>0</v>
      </c>
      <c r="AC102" s="33">
        <f t="shared" si="38"/>
        <v>0</v>
      </c>
      <c r="AD102" s="33">
        <f t="shared" si="38"/>
        <v>0</v>
      </c>
      <c r="AE102" s="33">
        <f t="shared" si="38"/>
        <v>0</v>
      </c>
      <c r="AF102" s="33">
        <f t="shared" si="38"/>
        <v>0</v>
      </c>
      <c r="AG102" s="33">
        <f t="shared" si="60"/>
        <v>0</v>
      </c>
      <c r="AH102" s="33">
        <f t="shared" si="60"/>
        <v>0</v>
      </c>
      <c r="AI102" s="33">
        <f t="shared" si="60"/>
        <v>0</v>
      </c>
      <c r="AJ102" s="83">
        <f t="shared" si="53"/>
        <v>0</v>
      </c>
    </row>
    <row r="103" spans="1:36" s="81" customFormat="1" ht="15">
      <c r="A103" s="27" t="s">
        <v>184</v>
      </c>
      <c r="B103" s="20" t="s">
        <v>90</v>
      </c>
      <c r="C103" s="21" t="s">
        <v>50</v>
      </c>
      <c r="D103" s="21" t="s">
        <v>37</v>
      </c>
      <c r="E103" s="155" t="s">
        <v>350</v>
      </c>
      <c r="F103" s="21" t="s">
        <v>219</v>
      </c>
      <c r="G103" s="21" t="s">
        <v>182</v>
      </c>
      <c r="H103" s="57">
        <v>4000</v>
      </c>
      <c r="I103" s="62">
        <v>4000</v>
      </c>
      <c r="J103" s="62">
        <v>4000</v>
      </c>
      <c r="K103" s="62">
        <v>4000</v>
      </c>
      <c r="L103" s="62"/>
      <c r="M103" s="62"/>
      <c r="N103" s="62"/>
      <c r="O103" s="62"/>
      <c r="P103" s="62"/>
      <c r="Q103" s="35"/>
      <c r="R103" s="35"/>
      <c r="S103" s="35"/>
      <c r="T103" s="35">
        <v>4000</v>
      </c>
      <c r="U103" s="68"/>
      <c r="V103" s="33">
        <f t="shared" si="54"/>
        <v>0</v>
      </c>
      <c r="W103" s="34">
        <f t="shared" si="50"/>
        <v>4000</v>
      </c>
      <c r="X103" s="33">
        <f t="shared" si="51"/>
        <v>0</v>
      </c>
      <c r="Y103" s="33">
        <f t="shared" si="51"/>
        <v>0</v>
      </c>
      <c r="Z103" s="33">
        <f t="shared" si="51"/>
        <v>0</v>
      </c>
      <c r="AA103" s="33">
        <f t="shared" si="51"/>
        <v>-4000</v>
      </c>
      <c r="AB103" s="33">
        <f t="shared" si="52"/>
        <v>0</v>
      </c>
      <c r="AC103" s="33">
        <f t="shared" si="38"/>
        <v>0</v>
      </c>
      <c r="AD103" s="33">
        <f t="shared" si="38"/>
        <v>0</v>
      </c>
      <c r="AE103" s="33">
        <f t="shared" si="38"/>
        <v>0</v>
      </c>
      <c r="AF103" s="33">
        <f t="shared" si="38"/>
        <v>0</v>
      </c>
      <c r="AG103" s="33">
        <f t="shared" si="60"/>
        <v>0</v>
      </c>
      <c r="AH103" s="33">
        <f t="shared" si="60"/>
        <v>0</v>
      </c>
      <c r="AI103" s="33">
        <f t="shared" si="60"/>
        <v>4000</v>
      </c>
      <c r="AJ103" s="83">
        <f t="shared" si="53"/>
        <v>0</v>
      </c>
    </row>
    <row r="104" spans="1:36" s="81" customFormat="1" ht="23.25">
      <c r="A104" s="27" t="s">
        <v>364</v>
      </c>
      <c r="B104" s="20"/>
      <c r="C104" s="21" t="s">
        <v>50</v>
      </c>
      <c r="D104" s="21" t="s">
        <v>37</v>
      </c>
      <c r="E104" s="155" t="s">
        <v>363</v>
      </c>
      <c r="F104" s="21" t="s">
        <v>171</v>
      </c>
      <c r="G104" s="21" t="s">
        <v>171</v>
      </c>
      <c r="H104" s="57">
        <f>H105</f>
        <v>0</v>
      </c>
      <c r="I104" s="62">
        <f>I105</f>
        <v>0</v>
      </c>
      <c r="J104" s="62">
        <f aca="true" t="shared" si="66" ref="J104:V104">J105</f>
        <v>318000</v>
      </c>
      <c r="K104" s="62">
        <f t="shared" si="66"/>
        <v>318000</v>
      </c>
      <c r="L104" s="62">
        <f t="shared" si="66"/>
        <v>0</v>
      </c>
      <c r="M104" s="62">
        <f t="shared" si="66"/>
        <v>0</v>
      </c>
      <c r="N104" s="62">
        <f t="shared" si="66"/>
        <v>0</v>
      </c>
      <c r="O104" s="62">
        <f t="shared" si="66"/>
        <v>0</v>
      </c>
      <c r="P104" s="62">
        <f t="shared" si="66"/>
        <v>0</v>
      </c>
      <c r="Q104" s="62">
        <f t="shared" si="66"/>
        <v>0</v>
      </c>
      <c r="R104" s="62">
        <f t="shared" si="66"/>
        <v>0</v>
      </c>
      <c r="S104" s="62">
        <f t="shared" si="66"/>
        <v>0</v>
      </c>
      <c r="T104" s="62">
        <f t="shared" si="66"/>
        <v>318000</v>
      </c>
      <c r="U104" s="62">
        <f t="shared" si="66"/>
        <v>62590</v>
      </c>
      <c r="V104" s="62">
        <f t="shared" si="66"/>
        <v>19.68238993710692</v>
      </c>
      <c r="W104" s="34">
        <f t="shared" si="50"/>
        <v>255410</v>
      </c>
      <c r="X104" s="33">
        <f aca="true" t="shared" si="67" ref="X104:AA109">I104-H104</f>
        <v>0</v>
      </c>
      <c r="Y104" s="33">
        <f t="shared" si="67"/>
        <v>318000</v>
      </c>
      <c r="Z104" s="33">
        <f t="shared" si="67"/>
        <v>0</v>
      </c>
      <c r="AA104" s="33">
        <f t="shared" si="67"/>
        <v>-318000</v>
      </c>
      <c r="AB104" s="33">
        <f t="shared" si="52"/>
        <v>0</v>
      </c>
      <c r="AC104" s="33">
        <f t="shared" si="38"/>
        <v>0</v>
      </c>
      <c r="AD104" s="33">
        <f t="shared" si="38"/>
        <v>0</v>
      </c>
      <c r="AE104" s="33">
        <f t="shared" si="38"/>
        <v>0</v>
      </c>
      <c r="AF104" s="33">
        <f t="shared" si="38"/>
        <v>0</v>
      </c>
      <c r="AG104" s="33">
        <f t="shared" si="60"/>
        <v>0</v>
      </c>
      <c r="AH104" s="33">
        <f t="shared" si="60"/>
        <v>0</v>
      </c>
      <c r="AI104" s="33">
        <f t="shared" si="60"/>
        <v>318000</v>
      </c>
      <c r="AJ104" s="83"/>
    </row>
    <row r="105" spans="1:36" s="81" customFormat="1" ht="15">
      <c r="A105" s="27" t="s">
        <v>207</v>
      </c>
      <c r="B105" s="20"/>
      <c r="C105" s="21" t="s">
        <v>50</v>
      </c>
      <c r="D105" s="21" t="s">
        <v>37</v>
      </c>
      <c r="E105" s="155" t="s">
        <v>363</v>
      </c>
      <c r="F105" s="21" t="s">
        <v>19</v>
      </c>
      <c r="G105" s="21" t="s">
        <v>171</v>
      </c>
      <c r="H105" s="57">
        <f>H106</f>
        <v>0</v>
      </c>
      <c r="I105" s="62">
        <f>I106</f>
        <v>0</v>
      </c>
      <c r="J105" s="62">
        <f aca="true" t="shared" si="68" ref="J105:V105">J106</f>
        <v>318000</v>
      </c>
      <c r="K105" s="62">
        <f t="shared" si="68"/>
        <v>318000</v>
      </c>
      <c r="L105" s="62">
        <f t="shared" si="68"/>
        <v>0</v>
      </c>
      <c r="M105" s="62">
        <f t="shared" si="68"/>
        <v>0</v>
      </c>
      <c r="N105" s="62">
        <f t="shared" si="68"/>
        <v>0</v>
      </c>
      <c r="O105" s="62">
        <f t="shared" si="68"/>
        <v>0</v>
      </c>
      <c r="P105" s="62">
        <f t="shared" si="68"/>
        <v>0</v>
      </c>
      <c r="Q105" s="62">
        <f t="shared" si="68"/>
        <v>0</v>
      </c>
      <c r="R105" s="62">
        <f t="shared" si="68"/>
        <v>0</v>
      </c>
      <c r="S105" s="62">
        <f t="shared" si="68"/>
        <v>0</v>
      </c>
      <c r="T105" s="62">
        <f t="shared" si="68"/>
        <v>318000</v>
      </c>
      <c r="U105" s="62">
        <f t="shared" si="68"/>
        <v>62590</v>
      </c>
      <c r="V105" s="62">
        <f t="shared" si="68"/>
        <v>19.68238993710692</v>
      </c>
      <c r="W105" s="34">
        <f t="shared" si="50"/>
        <v>255410</v>
      </c>
      <c r="X105" s="33">
        <f t="shared" si="67"/>
        <v>0</v>
      </c>
      <c r="Y105" s="33">
        <f t="shared" si="67"/>
        <v>318000</v>
      </c>
      <c r="Z105" s="33">
        <f t="shared" si="67"/>
        <v>0</v>
      </c>
      <c r="AA105" s="33">
        <f t="shared" si="67"/>
        <v>-318000</v>
      </c>
      <c r="AB105" s="33">
        <f t="shared" si="52"/>
        <v>0</v>
      </c>
      <c r="AC105" s="33">
        <f t="shared" si="38"/>
        <v>0</v>
      </c>
      <c r="AD105" s="33">
        <f t="shared" si="38"/>
        <v>0</v>
      </c>
      <c r="AE105" s="33">
        <f t="shared" si="38"/>
        <v>0</v>
      </c>
      <c r="AF105" s="33">
        <f t="shared" si="38"/>
        <v>0</v>
      </c>
      <c r="AG105" s="33">
        <f t="shared" si="60"/>
        <v>0</v>
      </c>
      <c r="AH105" s="33">
        <f t="shared" si="60"/>
        <v>0</v>
      </c>
      <c r="AI105" s="33">
        <f t="shared" si="60"/>
        <v>318000</v>
      </c>
      <c r="AJ105" s="83"/>
    </row>
    <row r="106" spans="1:36" s="81" customFormat="1" ht="23.25">
      <c r="A106" s="27" t="s">
        <v>20</v>
      </c>
      <c r="B106" s="20"/>
      <c r="C106" s="21" t="s">
        <v>50</v>
      </c>
      <c r="D106" s="21" t="s">
        <v>37</v>
      </c>
      <c r="E106" s="155" t="s">
        <v>363</v>
      </c>
      <c r="F106" s="21" t="s">
        <v>21</v>
      </c>
      <c r="G106" s="21" t="s">
        <v>171</v>
      </c>
      <c r="H106" s="57">
        <f>H107+H108+H109</f>
        <v>0</v>
      </c>
      <c r="I106" s="57">
        <f aca="true" t="shared" si="69" ref="I106:U106">I107+I108+I109</f>
        <v>0</v>
      </c>
      <c r="J106" s="57">
        <f t="shared" si="69"/>
        <v>318000</v>
      </c>
      <c r="K106" s="57">
        <f t="shared" si="69"/>
        <v>318000</v>
      </c>
      <c r="L106" s="57">
        <f t="shared" si="69"/>
        <v>0</v>
      </c>
      <c r="M106" s="57">
        <f t="shared" si="69"/>
        <v>0</v>
      </c>
      <c r="N106" s="57">
        <f t="shared" si="69"/>
        <v>0</v>
      </c>
      <c r="O106" s="57">
        <f t="shared" si="69"/>
        <v>0</v>
      </c>
      <c r="P106" s="57">
        <f t="shared" si="69"/>
        <v>0</v>
      </c>
      <c r="Q106" s="57">
        <f t="shared" si="69"/>
        <v>0</v>
      </c>
      <c r="R106" s="57">
        <f t="shared" si="69"/>
        <v>0</v>
      </c>
      <c r="S106" s="57">
        <f t="shared" si="69"/>
        <v>0</v>
      </c>
      <c r="T106" s="57">
        <f t="shared" si="69"/>
        <v>318000</v>
      </c>
      <c r="U106" s="57">
        <f t="shared" si="69"/>
        <v>62590</v>
      </c>
      <c r="V106" s="33">
        <f t="shared" si="54"/>
        <v>19.68238993710692</v>
      </c>
      <c r="W106" s="34">
        <f t="shared" si="50"/>
        <v>255410</v>
      </c>
      <c r="X106" s="33">
        <f t="shared" si="67"/>
        <v>0</v>
      </c>
      <c r="Y106" s="33">
        <f t="shared" si="67"/>
        <v>318000</v>
      </c>
      <c r="Z106" s="33">
        <f t="shared" si="67"/>
        <v>0</v>
      </c>
      <c r="AA106" s="33">
        <f t="shared" si="67"/>
        <v>-318000</v>
      </c>
      <c r="AB106" s="33">
        <f t="shared" si="52"/>
        <v>0</v>
      </c>
      <c r="AC106" s="33">
        <f t="shared" si="38"/>
        <v>0</v>
      </c>
      <c r="AD106" s="33">
        <f t="shared" si="38"/>
        <v>0</v>
      </c>
      <c r="AE106" s="33">
        <f t="shared" si="38"/>
        <v>0</v>
      </c>
      <c r="AF106" s="33">
        <f t="shared" si="38"/>
        <v>0</v>
      </c>
      <c r="AG106" s="33">
        <f t="shared" si="60"/>
        <v>0</v>
      </c>
      <c r="AH106" s="33">
        <f t="shared" si="60"/>
        <v>0</v>
      </c>
      <c r="AI106" s="33">
        <f t="shared" si="60"/>
        <v>318000</v>
      </c>
      <c r="AJ106" s="83"/>
    </row>
    <row r="107" spans="1:36" s="81" customFormat="1" ht="15">
      <c r="A107" s="27" t="s">
        <v>189</v>
      </c>
      <c r="B107" s="20"/>
      <c r="C107" s="21" t="s">
        <v>50</v>
      </c>
      <c r="D107" s="21" t="s">
        <v>37</v>
      </c>
      <c r="E107" s="155" t="s">
        <v>363</v>
      </c>
      <c r="F107" s="21" t="s">
        <v>219</v>
      </c>
      <c r="G107" s="21" t="s">
        <v>187</v>
      </c>
      <c r="H107" s="57"/>
      <c r="I107" s="62"/>
      <c r="J107" s="62">
        <v>178000</v>
      </c>
      <c r="K107" s="62">
        <v>178000</v>
      </c>
      <c r="L107" s="62"/>
      <c r="M107" s="62"/>
      <c r="N107" s="62"/>
      <c r="O107" s="62"/>
      <c r="P107" s="62"/>
      <c r="Q107" s="35"/>
      <c r="R107" s="35"/>
      <c r="S107" s="35"/>
      <c r="T107" s="35">
        <v>178000</v>
      </c>
      <c r="U107" s="68"/>
      <c r="V107" s="33">
        <f t="shared" si="54"/>
        <v>0</v>
      </c>
      <c r="W107" s="34">
        <f t="shared" si="50"/>
        <v>178000</v>
      </c>
      <c r="X107" s="33">
        <f t="shared" si="67"/>
        <v>0</v>
      </c>
      <c r="Y107" s="33">
        <f t="shared" si="67"/>
        <v>178000</v>
      </c>
      <c r="Z107" s="33">
        <f t="shared" si="67"/>
        <v>0</v>
      </c>
      <c r="AA107" s="33">
        <f t="shared" si="67"/>
        <v>-178000</v>
      </c>
      <c r="AB107" s="33">
        <f t="shared" si="52"/>
        <v>0</v>
      </c>
      <c r="AC107" s="33">
        <f t="shared" si="38"/>
        <v>0</v>
      </c>
      <c r="AD107" s="33">
        <f t="shared" si="38"/>
        <v>0</v>
      </c>
      <c r="AE107" s="33">
        <f t="shared" si="38"/>
        <v>0</v>
      </c>
      <c r="AF107" s="33">
        <f t="shared" si="38"/>
        <v>0</v>
      </c>
      <c r="AG107" s="33">
        <f t="shared" si="60"/>
        <v>0</v>
      </c>
      <c r="AH107" s="33">
        <f t="shared" si="60"/>
        <v>0</v>
      </c>
      <c r="AI107" s="33">
        <f t="shared" si="60"/>
        <v>178000</v>
      </c>
      <c r="AJ107" s="83"/>
    </row>
    <row r="108" spans="1:36" s="81" customFormat="1" ht="15">
      <c r="A108" s="27" t="s">
        <v>201</v>
      </c>
      <c r="B108" s="20"/>
      <c r="C108" s="21" t="s">
        <v>50</v>
      </c>
      <c r="D108" s="21" t="s">
        <v>37</v>
      </c>
      <c r="E108" s="155" t="s">
        <v>363</v>
      </c>
      <c r="F108" s="21" t="s">
        <v>219</v>
      </c>
      <c r="G108" s="21" t="s">
        <v>200</v>
      </c>
      <c r="H108" s="57"/>
      <c r="I108" s="62"/>
      <c r="J108" s="62">
        <v>90000</v>
      </c>
      <c r="K108" s="62">
        <v>90000</v>
      </c>
      <c r="L108" s="62"/>
      <c r="M108" s="62"/>
      <c r="N108" s="62"/>
      <c r="O108" s="62"/>
      <c r="P108" s="62"/>
      <c r="Q108" s="35"/>
      <c r="R108" s="35"/>
      <c r="S108" s="35"/>
      <c r="T108" s="35">
        <v>90000</v>
      </c>
      <c r="U108" s="68">
        <v>38990</v>
      </c>
      <c r="V108" s="33">
        <f t="shared" si="54"/>
        <v>43.32222222222222</v>
      </c>
      <c r="W108" s="34">
        <f t="shared" si="50"/>
        <v>51010</v>
      </c>
      <c r="X108" s="33">
        <f t="shared" si="67"/>
        <v>0</v>
      </c>
      <c r="Y108" s="33">
        <f t="shared" si="67"/>
        <v>90000</v>
      </c>
      <c r="Z108" s="33">
        <f t="shared" si="67"/>
        <v>0</v>
      </c>
      <c r="AA108" s="33">
        <f t="shared" si="67"/>
        <v>-90000</v>
      </c>
      <c r="AB108" s="33">
        <f t="shared" si="52"/>
        <v>0</v>
      </c>
      <c r="AC108" s="33">
        <f t="shared" si="38"/>
        <v>0</v>
      </c>
      <c r="AD108" s="33">
        <f t="shared" si="38"/>
        <v>0</v>
      </c>
      <c r="AE108" s="33">
        <f t="shared" si="38"/>
        <v>0</v>
      </c>
      <c r="AF108" s="33">
        <f t="shared" si="38"/>
        <v>0</v>
      </c>
      <c r="AG108" s="33">
        <f t="shared" si="60"/>
        <v>0</v>
      </c>
      <c r="AH108" s="33">
        <f t="shared" si="60"/>
        <v>0</v>
      </c>
      <c r="AI108" s="33">
        <f t="shared" si="60"/>
        <v>90000</v>
      </c>
      <c r="AJ108" s="83"/>
    </row>
    <row r="109" spans="1:36" s="81" customFormat="1" ht="15">
      <c r="A109" s="27" t="s">
        <v>184</v>
      </c>
      <c r="B109" s="20"/>
      <c r="C109" s="21" t="s">
        <v>50</v>
      </c>
      <c r="D109" s="21" t="s">
        <v>37</v>
      </c>
      <c r="E109" s="155" t="s">
        <v>363</v>
      </c>
      <c r="F109" s="21" t="s">
        <v>219</v>
      </c>
      <c r="G109" s="21" t="s">
        <v>182</v>
      </c>
      <c r="H109" s="57"/>
      <c r="I109" s="62"/>
      <c r="J109" s="62">
        <v>50000</v>
      </c>
      <c r="K109" s="62">
        <v>50000</v>
      </c>
      <c r="L109" s="62"/>
      <c r="M109" s="62"/>
      <c r="N109" s="62"/>
      <c r="O109" s="62"/>
      <c r="P109" s="62"/>
      <c r="Q109" s="35"/>
      <c r="R109" s="35"/>
      <c r="S109" s="35"/>
      <c r="T109" s="35">
        <v>50000</v>
      </c>
      <c r="U109" s="68">
        <v>23600</v>
      </c>
      <c r="V109" s="33">
        <f t="shared" si="54"/>
        <v>47.199999999999996</v>
      </c>
      <c r="W109" s="34">
        <f t="shared" si="50"/>
        <v>26400</v>
      </c>
      <c r="X109" s="33">
        <f t="shared" si="67"/>
        <v>0</v>
      </c>
      <c r="Y109" s="33">
        <f t="shared" si="67"/>
        <v>50000</v>
      </c>
      <c r="Z109" s="33">
        <f t="shared" si="67"/>
        <v>0</v>
      </c>
      <c r="AA109" s="33">
        <f t="shared" si="67"/>
        <v>-50000</v>
      </c>
      <c r="AB109" s="33">
        <f t="shared" si="52"/>
        <v>0</v>
      </c>
      <c r="AC109" s="33">
        <f t="shared" si="38"/>
        <v>0</v>
      </c>
      <c r="AD109" s="33">
        <f t="shared" si="38"/>
        <v>0</v>
      </c>
      <c r="AE109" s="33">
        <f t="shared" si="38"/>
        <v>0</v>
      </c>
      <c r="AF109" s="33">
        <f t="shared" si="38"/>
        <v>0</v>
      </c>
      <c r="AG109" s="33">
        <f t="shared" si="60"/>
        <v>0</v>
      </c>
      <c r="AH109" s="33">
        <f t="shared" si="60"/>
        <v>0</v>
      </c>
      <c r="AI109" s="33">
        <f t="shared" si="60"/>
        <v>50000</v>
      </c>
      <c r="AJ109" s="83"/>
    </row>
    <row r="110" spans="1:36" s="81" customFormat="1" ht="15">
      <c r="A110" s="30" t="s">
        <v>55</v>
      </c>
      <c r="B110" s="20" t="s">
        <v>90</v>
      </c>
      <c r="C110" s="21" t="s">
        <v>50</v>
      </c>
      <c r="D110" s="21" t="s">
        <v>37</v>
      </c>
      <c r="E110" s="155" t="s">
        <v>351</v>
      </c>
      <c r="F110" s="21" t="s">
        <v>171</v>
      </c>
      <c r="G110" s="21" t="s">
        <v>171</v>
      </c>
      <c r="H110" s="57">
        <f>H111</f>
        <v>5000</v>
      </c>
      <c r="I110" s="34">
        <f aca="true" t="shared" si="70" ref="I110:U110">I111</f>
        <v>5000</v>
      </c>
      <c r="J110" s="34">
        <f t="shared" si="70"/>
        <v>5000</v>
      </c>
      <c r="K110" s="34">
        <f t="shared" si="70"/>
        <v>5000</v>
      </c>
      <c r="L110" s="34">
        <f t="shared" si="70"/>
        <v>0</v>
      </c>
      <c r="M110" s="34">
        <f t="shared" si="70"/>
        <v>0</v>
      </c>
      <c r="N110" s="34">
        <f t="shared" si="70"/>
        <v>0</v>
      </c>
      <c r="O110" s="34">
        <f t="shared" si="70"/>
        <v>0</v>
      </c>
      <c r="P110" s="34">
        <f t="shared" si="70"/>
        <v>0</v>
      </c>
      <c r="Q110" s="34">
        <f t="shared" si="70"/>
        <v>0</v>
      </c>
      <c r="R110" s="34">
        <f t="shared" si="70"/>
        <v>0</v>
      </c>
      <c r="S110" s="34">
        <f t="shared" si="70"/>
        <v>0</v>
      </c>
      <c r="T110" s="34">
        <f t="shared" si="70"/>
        <v>5000</v>
      </c>
      <c r="U110" s="67">
        <f t="shared" si="70"/>
        <v>0</v>
      </c>
      <c r="V110" s="33">
        <f t="shared" si="54"/>
        <v>0</v>
      </c>
      <c r="W110" s="34">
        <f t="shared" si="50"/>
        <v>5000</v>
      </c>
      <c r="X110" s="33">
        <f t="shared" si="51"/>
        <v>0</v>
      </c>
      <c r="Y110" s="33">
        <f t="shared" si="51"/>
        <v>0</v>
      </c>
      <c r="Z110" s="33">
        <f t="shared" si="51"/>
        <v>0</v>
      </c>
      <c r="AA110" s="33">
        <f t="shared" si="51"/>
        <v>-5000</v>
      </c>
      <c r="AB110" s="33">
        <f t="shared" si="52"/>
        <v>0</v>
      </c>
      <c r="AC110" s="33">
        <f t="shared" si="38"/>
        <v>0</v>
      </c>
      <c r="AD110" s="33">
        <f t="shared" si="38"/>
        <v>0</v>
      </c>
      <c r="AE110" s="33">
        <f t="shared" si="38"/>
        <v>0</v>
      </c>
      <c r="AF110" s="33">
        <f t="shared" si="38"/>
        <v>0</v>
      </c>
      <c r="AG110" s="33">
        <f t="shared" si="60"/>
        <v>0</v>
      </c>
      <c r="AH110" s="33">
        <f t="shared" si="60"/>
        <v>0</v>
      </c>
      <c r="AI110" s="33">
        <f t="shared" si="60"/>
        <v>5000</v>
      </c>
      <c r="AJ110" s="83">
        <f t="shared" si="53"/>
        <v>0</v>
      </c>
    </row>
    <row r="111" spans="1:36" s="81" customFormat="1" ht="15">
      <c r="A111" s="27" t="s">
        <v>207</v>
      </c>
      <c r="B111" s="20" t="s">
        <v>90</v>
      </c>
      <c r="C111" s="21" t="s">
        <v>50</v>
      </c>
      <c r="D111" s="21" t="s">
        <v>37</v>
      </c>
      <c r="E111" s="155" t="s">
        <v>351</v>
      </c>
      <c r="F111" s="21" t="s">
        <v>19</v>
      </c>
      <c r="G111" s="21" t="s">
        <v>171</v>
      </c>
      <c r="H111" s="57">
        <f>H112</f>
        <v>5000</v>
      </c>
      <c r="I111" s="34">
        <f aca="true" t="shared" si="71" ref="I111:U112">I112</f>
        <v>5000</v>
      </c>
      <c r="J111" s="34">
        <f t="shared" si="71"/>
        <v>5000</v>
      </c>
      <c r="K111" s="34">
        <f t="shared" si="71"/>
        <v>5000</v>
      </c>
      <c r="L111" s="34">
        <f t="shared" si="71"/>
        <v>0</v>
      </c>
      <c r="M111" s="34">
        <f t="shared" si="71"/>
        <v>0</v>
      </c>
      <c r="N111" s="34">
        <f t="shared" si="71"/>
        <v>0</v>
      </c>
      <c r="O111" s="34">
        <f t="shared" si="71"/>
        <v>0</v>
      </c>
      <c r="P111" s="34">
        <f t="shared" si="71"/>
        <v>0</v>
      </c>
      <c r="Q111" s="34">
        <f t="shared" si="71"/>
        <v>0</v>
      </c>
      <c r="R111" s="34">
        <f t="shared" si="71"/>
        <v>0</v>
      </c>
      <c r="S111" s="34">
        <f t="shared" si="71"/>
        <v>0</v>
      </c>
      <c r="T111" s="34">
        <f t="shared" si="71"/>
        <v>5000</v>
      </c>
      <c r="U111" s="67">
        <f t="shared" si="71"/>
        <v>0</v>
      </c>
      <c r="V111" s="33">
        <f t="shared" si="54"/>
        <v>0</v>
      </c>
      <c r="W111" s="34">
        <f t="shared" si="50"/>
        <v>5000</v>
      </c>
      <c r="X111" s="33">
        <f t="shared" si="51"/>
        <v>0</v>
      </c>
      <c r="Y111" s="33">
        <f t="shared" si="51"/>
        <v>0</v>
      </c>
      <c r="Z111" s="33">
        <f t="shared" si="51"/>
        <v>0</v>
      </c>
      <c r="AA111" s="33">
        <f t="shared" si="51"/>
        <v>-5000</v>
      </c>
      <c r="AB111" s="33">
        <f t="shared" si="52"/>
        <v>0</v>
      </c>
      <c r="AC111" s="33">
        <f t="shared" si="38"/>
        <v>0</v>
      </c>
      <c r="AD111" s="33">
        <f t="shared" si="38"/>
        <v>0</v>
      </c>
      <c r="AE111" s="33">
        <f t="shared" si="38"/>
        <v>0</v>
      </c>
      <c r="AF111" s="33">
        <f t="shared" si="38"/>
        <v>0</v>
      </c>
      <c r="AG111" s="33">
        <f t="shared" si="60"/>
        <v>0</v>
      </c>
      <c r="AH111" s="33">
        <f t="shared" si="60"/>
        <v>0</v>
      </c>
      <c r="AI111" s="33">
        <f t="shared" si="60"/>
        <v>5000</v>
      </c>
      <c r="AJ111" s="83">
        <f t="shared" si="53"/>
        <v>0</v>
      </c>
    </row>
    <row r="112" spans="1:36" s="81" customFormat="1" ht="23.25">
      <c r="A112" s="27" t="s">
        <v>20</v>
      </c>
      <c r="B112" s="20" t="s">
        <v>90</v>
      </c>
      <c r="C112" s="21" t="s">
        <v>50</v>
      </c>
      <c r="D112" s="21" t="s">
        <v>37</v>
      </c>
      <c r="E112" s="155" t="s">
        <v>351</v>
      </c>
      <c r="F112" s="21" t="s">
        <v>21</v>
      </c>
      <c r="G112" s="21" t="s">
        <v>171</v>
      </c>
      <c r="H112" s="57">
        <f>H113</f>
        <v>5000</v>
      </c>
      <c r="I112" s="57">
        <f t="shared" si="71"/>
        <v>5000</v>
      </c>
      <c r="J112" s="57">
        <f t="shared" si="71"/>
        <v>5000</v>
      </c>
      <c r="K112" s="57">
        <f t="shared" si="71"/>
        <v>5000</v>
      </c>
      <c r="L112" s="57">
        <f t="shared" si="71"/>
        <v>0</v>
      </c>
      <c r="M112" s="57">
        <f t="shared" si="71"/>
        <v>0</v>
      </c>
      <c r="N112" s="57">
        <f t="shared" si="71"/>
        <v>0</v>
      </c>
      <c r="O112" s="57">
        <f t="shared" si="71"/>
        <v>0</v>
      </c>
      <c r="P112" s="57">
        <f t="shared" si="71"/>
        <v>0</v>
      </c>
      <c r="Q112" s="57">
        <f t="shared" si="71"/>
        <v>0</v>
      </c>
      <c r="R112" s="57">
        <f t="shared" si="71"/>
        <v>0</v>
      </c>
      <c r="S112" s="57">
        <f t="shared" si="71"/>
        <v>0</v>
      </c>
      <c r="T112" s="57">
        <f t="shared" si="71"/>
        <v>5000</v>
      </c>
      <c r="U112" s="57">
        <f t="shared" si="71"/>
        <v>0</v>
      </c>
      <c r="V112" s="33">
        <f t="shared" si="54"/>
        <v>0</v>
      </c>
      <c r="W112" s="34">
        <f t="shared" si="50"/>
        <v>5000</v>
      </c>
      <c r="X112" s="33">
        <f t="shared" si="51"/>
        <v>0</v>
      </c>
      <c r="Y112" s="33">
        <f t="shared" si="51"/>
        <v>0</v>
      </c>
      <c r="Z112" s="33">
        <f t="shared" si="51"/>
        <v>0</v>
      </c>
      <c r="AA112" s="33">
        <f t="shared" si="51"/>
        <v>-5000</v>
      </c>
      <c r="AB112" s="33">
        <f t="shared" si="52"/>
        <v>0</v>
      </c>
      <c r="AC112" s="33">
        <f t="shared" si="38"/>
        <v>0</v>
      </c>
      <c r="AD112" s="33">
        <f t="shared" si="38"/>
        <v>0</v>
      </c>
      <c r="AE112" s="33">
        <f t="shared" si="38"/>
        <v>0</v>
      </c>
      <c r="AF112" s="33">
        <f t="shared" si="38"/>
        <v>0</v>
      </c>
      <c r="AG112" s="33">
        <f t="shared" si="60"/>
        <v>0</v>
      </c>
      <c r="AH112" s="33">
        <f t="shared" si="60"/>
        <v>0</v>
      </c>
      <c r="AI112" s="33">
        <f t="shared" si="60"/>
        <v>5000</v>
      </c>
      <c r="AJ112" s="83">
        <f t="shared" si="53"/>
        <v>0</v>
      </c>
    </row>
    <row r="113" spans="1:36" s="81" customFormat="1" ht="34.5">
      <c r="A113" s="27" t="s">
        <v>276</v>
      </c>
      <c r="B113" s="20" t="s">
        <v>90</v>
      </c>
      <c r="C113" s="21" t="s">
        <v>50</v>
      </c>
      <c r="D113" s="21" t="s">
        <v>37</v>
      </c>
      <c r="E113" s="155" t="s">
        <v>351</v>
      </c>
      <c r="F113" s="21" t="s">
        <v>219</v>
      </c>
      <c r="G113" s="21"/>
      <c r="H113" s="57">
        <f>H114+H115+H116</f>
        <v>5000</v>
      </c>
      <c r="I113" s="57">
        <f aca="true" t="shared" si="72" ref="I113:U113">I114+I115+I116</f>
        <v>5000</v>
      </c>
      <c r="J113" s="57">
        <f t="shared" si="72"/>
        <v>5000</v>
      </c>
      <c r="K113" s="57">
        <f t="shared" si="72"/>
        <v>5000</v>
      </c>
      <c r="L113" s="57">
        <f t="shared" si="72"/>
        <v>0</v>
      </c>
      <c r="M113" s="57">
        <f t="shared" si="72"/>
        <v>0</v>
      </c>
      <c r="N113" s="57">
        <f t="shared" si="72"/>
        <v>0</v>
      </c>
      <c r="O113" s="57">
        <f t="shared" si="72"/>
        <v>0</v>
      </c>
      <c r="P113" s="57">
        <f t="shared" si="72"/>
        <v>0</v>
      </c>
      <c r="Q113" s="57">
        <f t="shared" si="72"/>
        <v>0</v>
      </c>
      <c r="R113" s="57">
        <f t="shared" si="72"/>
        <v>0</v>
      </c>
      <c r="S113" s="57">
        <f t="shared" si="72"/>
        <v>0</v>
      </c>
      <c r="T113" s="57">
        <f t="shared" si="72"/>
        <v>5000</v>
      </c>
      <c r="U113" s="57">
        <f t="shared" si="72"/>
        <v>0</v>
      </c>
      <c r="V113" s="33">
        <f t="shared" si="54"/>
        <v>0</v>
      </c>
      <c r="W113" s="34">
        <f t="shared" si="50"/>
        <v>5000</v>
      </c>
      <c r="X113" s="33">
        <f t="shared" si="51"/>
        <v>0</v>
      </c>
      <c r="Y113" s="33">
        <f t="shared" si="51"/>
        <v>0</v>
      </c>
      <c r="Z113" s="33">
        <f t="shared" si="51"/>
        <v>0</v>
      </c>
      <c r="AA113" s="33">
        <f t="shared" si="51"/>
        <v>-5000</v>
      </c>
      <c r="AB113" s="33">
        <f t="shared" si="52"/>
        <v>0</v>
      </c>
      <c r="AC113" s="33">
        <f t="shared" si="38"/>
        <v>0</v>
      </c>
      <c r="AD113" s="33">
        <f t="shared" si="38"/>
        <v>0</v>
      </c>
      <c r="AE113" s="33">
        <f t="shared" si="38"/>
        <v>0</v>
      </c>
      <c r="AF113" s="33">
        <f t="shared" si="38"/>
        <v>0</v>
      </c>
      <c r="AG113" s="33">
        <f t="shared" si="60"/>
        <v>0</v>
      </c>
      <c r="AH113" s="33">
        <f t="shared" si="60"/>
        <v>0</v>
      </c>
      <c r="AI113" s="33">
        <f t="shared" si="60"/>
        <v>5000</v>
      </c>
      <c r="AJ113" s="83"/>
    </row>
    <row r="114" spans="1:36" s="81" customFormat="1" ht="15" customHeight="1">
      <c r="A114" s="27" t="s">
        <v>183</v>
      </c>
      <c r="B114" s="20" t="s">
        <v>90</v>
      </c>
      <c r="C114" s="21" t="s">
        <v>50</v>
      </c>
      <c r="D114" s="21" t="s">
        <v>37</v>
      </c>
      <c r="E114" s="155" t="s">
        <v>351</v>
      </c>
      <c r="F114" s="21" t="s">
        <v>219</v>
      </c>
      <c r="G114" s="21" t="s">
        <v>181</v>
      </c>
      <c r="H114" s="57">
        <v>1000</v>
      </c>
      <c r="I114" s="62">
        <v>1000</v>
      </c>
      <c r="J114" s="62">
        <v>1000</v>
      </c>
      <c r="K114" s="62">
        <v>1000</v>
      </c>
      <c r="L114" s="62"/>
      <c r="M114" s="62"/>
      <c r="N114" s="62"/>
      <c r="O114" s="62"/>
      <c r="P114" s="62"/>
      <c r="Q114" s="35"/>
      <c r="R114" s="35"/>
      <c r="S114" s="35"/>
      <c r="T114" s="35">
        <v>1000</v>
      </c>
      <c r="U114" s="68"/>
      <c r="V114" s="33">
        <f t="shared" si="54"/>
        <v>0</v>
      </c>
      <c r="W114" s="34">
        <f t="shared" si="50"/>
        <v>1000</v>
      </c>
      <c r="X114" s="33">
        <f t="shared" si="51"/>
        <v>0</v>
      </c>
      <c r="Y114" s="33">
        <f t="shared" si="51"/>
        <v>0</v>
      </c>
      <c r="Z114" s="33">
        <f t="shared" si="51"/>
        <v>0</v>
      </c>
      <c r="AA114" s="33">
        <f t="shared" si="51"/>
        <v>-1000</v>
      </c>
      <c r="AB114" s="33">
        <f t="shared" si="52"/>
        <v>0</v>
      </c>
      <c r="AC114" s="33">
        <f t="shared" si="38"/>
        <v>0</v>
      </c>
      <c r="AD114" s="33">
        <f t="shared" si="38"/>
        <v>0</v>
      </c>
      <c r="AE114" s="33">
        <f t="shared" si="38"/>
        <v>0</v>
      </c>
      <c r="AF114" s="33">
        <f t="shared" si="38"/>
        <v>0</v>
      </c>
      <c r="AG114" s="33">
        <f t="shared" si="60"/>
        <v>0</v>
      </c>
      <c r="AH114" s="33">
        <f t="shared" si="60"/>
        <v>0</v>
      </c>
      <c r="AI114" s="33">
        <f t="shared" si="60"/>
        <v>1000</v>
      </c>
      <c r="AJ114" s="83">
        <f t="shared" si="53"/>
        <v>0</v>
      </c>
    </row>
    <row r="115" spans="1:36" s="81" customFormat="1" ht="15" customHeight="1" hidden="1">
      <c r="A115" s="27" t="s">
        <v>33</v>
      </c>
      <c r="B115" s="20" t="s">
        <v>90</v>
      </c>
      <c r="C115" s="21" t="s">
        <v>50</v>
      </c>
      <c r="D115" s="21" t="s">
        <v>37</v>
      </c>
      <c r="E115" s="155" t="s">
        <v>351</v>
      </c>
      <c r="F115" s="21" t="s">
        <v>219</v>
      </c>
      <c r="G115" s="21" t="s">
        <v>185</v>
      </c>
      <c r="H115" s="57"/>
      <c r="I115" s="62"/>
      <c r="J115" s="62"/>
      <c r="K115" s="62"/>
      <c r="L115" s="62"/>
      <c r="M115" s="62"/>
      <c r="N115" s="62"/>
      <c r="O115" s="62"/>
      <c r="P115" s="62"/>
      <c r="Q115" s="35"/>
      <c r="R115" s="35"/>
      <c r="S115" s="35"/>
      <c r="T115" s="35"/>
      <c r="U115" s="68"/>
      <c r="V115" s="33" t="e">
        <f t="shared" si="54"/>
        <v>#DIV/0!</v>
      </c>
      <c r="W115" s="34">
        <f t="shared" si="50"/>
        <v>0</v>
      </c>
      <c r="X115" s="33">
        <f t="shared" si="51"/>
        <v>0</v>
      </c>
      <c r="Y115" s="33">
        <f t="shared" si="51"/>
        <v>0</v>
      </c>
      <c r="Z115" s="33">
        <f t="shared" si="51"/>
        <v>0</v>
      </c>
      <c r="AA115" s="33">
        <f t="shared" si="51"/>
        <v>0</v>
      </c>
      <c r="AB115" s="33">
        <f t="shared" si="52"/>
        <v>0</v>
      </c>
      <c r="AC115" s="33">
        <f t="shared" si="38"/>
        <v>0</v>
      </c>
      <c r="AD115" s="33">
        <f t="shared" si="38"/>
        <v>0</v>
      </c>
      <c r="AE115" s="33">
        <f t="shared" si="38"/>
        <v>0</v>
      </c>
      <c r="AF115" s="33">
        <f t="shared" si="38"/>
        <v>0</v>
      </c>
      <c r="AG115" s="33">
        <f t="shared" si="60"/>
        <v>0</v>
      </c>
      <c r="AH115" s="33">
        <f t="shared" si="60"/>
        <v>0</v>
      </c>
      <c r="AI115" s="33">
        <f t="shared" si="60"/>
        <v>0</v>
      </c>
      <c r="AJ115" s="83">
        <f t="shared" si="53"/>
        <v>0</v>
      </c>
    </row>
    <row r="116" spans="1:36" s="81" customFormat="1" ht="15" customHeight="1">
      <c r="A116" s="27" t="s">
        <v>184</v>
      </c>
      <c r="B116" s="20" t="s">
        <v>90</v>
      </c>
      <c r="C116" s="21" t="s">
        <v>50</v>
      </c>
      <c r="D116" s="21" t="s">
        <v>37</v>
      </c>
      <c r="E116" s="155" t="s">
        <v>351</v>
      </c>
      <c r="F116" s="21" t="s">
        <v>219</v>
      </c>
      <c r="G116" s="21" t="s">
        <v>182</v>
      </c>
      <c r="H116" s="57">
        <v>4000</v>
      </c>
      <c r="I116" s="62">
        <v>4000</v>
      </c>
      <c r="J116" s="62">
        <v>4000</v>
      </c>
      <c r="K116" s="62">
        <v>4000</v>
      </c>
      <c r="L116" s="62"/>
      <c r="M116" s="62"/>
      <c r="N116" s="62"/>
      <c r="O116" s="62"/>
      <c r="P116" s="62"/>
      <c r="Q116" s="35"/>
      <c r="R116" s="35"/>
      <c r="S116" s="35"/>
      <c r="T116" s="35">
        <v>4000</v>
      </c>
      <c r="U116" s="68"/>
      <c r="V116" s="33">
        <f t="shared" si="54"/>
        <v>0</v>
      </c>
      <c r="W116" s="34">
        <f t="shared" si="50"/>
        <v>4000</v>
      </c>
      <c r="X116" s="33">
        <f t="shared" si="51"/>
        <v>0</v>
      </c>
      <c r="Y116" s="33">
        <f t="shared" si="51"/>
        <v>0</v>
      </c>
      <c r="Z116" s="33">
        <f t="shared" si="51"/>
        <v>0</v>
      </c>
      <c r="AA116" s="33">
        <f t="shared" si="51"/>
        <v>-4000</v>
      </c>
      <c r="AB116" s="33">
        <f aca="true" t="shared" si="73" ref="AB116:AB147">M116-L116</f>
        <v>0</v>
      </c>
      <c r="AC116" s="33">
        <f t="shared" si="38"/>
        <v>0</v>
      </c>
      <c r="AD116" s="33">
        <f t="shared" si="38"/>
        <v>0</v>
      </c>
      <c r="AE116" s="33">
        <f t="shared" si="38"/>
        <v>0</v>
      </c>
      <c r="AF116" s="33">
        <f t="shared" si="38"/>
        <v>0</v>
      </c>
      <c r="AG116" s="33">
        <f t="shared" si="60"/>
        <v>0</v>
      </c>
      <c r="AH116" s="33">
        <f t="shared" si="60"/>
        <v>0</v>
      </c>
      <c r="AI116" s="33">
        <f t="shared" si="60"/>
        <v>4000</v>
      </c>
      <c r="AJ116" s="83">
        <f t="shared" si="53"/>
        <v>0</v>
      </c>
    </row>
    <row r="117" spans="1:36" s="81" customFormat="1" ht="15" hidden="1">
      <c r="A117" s="27" t="s">
        <v>30</v>
      </c>
      <c r="B117" s="20" t="s">
        <v>90</v>
      </c>
      <c r="C117" s="21" t="s">
        <v>50</v>
      </c>
      <c r="D117" s="21" t="s">
        <v>37</v>
      </c>
      <c r="E117" s="155" t="s">
        <v>87</v>
      </c>
      <c r="F117" s="21" t="s">
        <v>171</v>
      </c>
      <c r="G117" s="21" t="s">
        <v>171</v>
      </c>
      <c r="H117" s="57">
        <f>H118</f>
        <v>0</v>
      </c>
      <c r="I117" s="62">
        <f aca="true" t="shared" si="74" ref="I117:U119">I118</f>
        <v>0</v>
      </c>
      <c r="J117" s="62">
        <f t="shared" si="74"/>
        <v>0</v>
      </c>
      <c r="K117" s="62">
        <f t="shared" si="74"/>
        <v>0</v>
      </c>
      <c r="L117" s="62">
        <f t="shared" si="74"/>
        <v>0</v>
      </c>
      <c r="M117" s="62">
        <f t="shared" si="74"/>
        <v>0</v>
      </c>
      <c r="N117" s="62">
        <f t="shared" si="74"/>
        <v>0</v>
      </c>
      <c r="O117" s="62">
        <f t="shared" si="74"/>
        <v>0</v>
      </c>
      <c r="P117" s="62">
        <f t="shared" si="74"/>
        <v>0</v>
      </c>
      <c r="Q117" s="62">
        <f t="shared" si="74"/>
        <v>0</v>
      </c>
      <c r="R117" s="62">
        <f t="shared" si="74"/>
        <v>0</v>
      </c>
      <c r="S117" s="62">
        <f t="shared" si="74"/>
        <v>0</v>
      </c>
      <c r="T117" s="62">
        <f t="shared" si="74"/>
        <v>0</v>
      </c>
      <c r="U117" s="67">
        <f t="shared" si="74"/>
        <v>0</v>
      </c>
      <c r="V117" s="33" t="e">
        <f t="shared" si="54"/>
        <v>#DIV/0!</v>
      </c>
      <c r="W117" s="34">
        <f t="shared" si="50"/>
        <v>0</v>
      </c>
      <c r="X117" s="33">
        <f t="shared" si="51"/>
        <v>0</v>
      </c>
      <c r="Y117" s="33">
        <f t="shared" si="51"/>
        <v>0</v>
      </c>
      <c r="Z117" s="33">
        <f t="shared" si="51"/>
        <v>0</v>
      </c>
      <c r="AA117" s="33">
        <f t="shared" si="51"/>
        <v>0</v>
      </c>
      <c r="AB117" s="33">
        <f t="shared" si="73"/>
        <v>0</v>
      </c>
      <c r="AC117" s="33">
        <f t="shared" si="38"/>
        <v>0</v>
      </c>
      <c r="AD117" s="33">
        <f t="shared" si="38"/>
        <v>0</v>
      </c>
      <c r="AE117" s="33">
        <f t="shared" si="38"/>
        <v>0</v>
      </c>
      <c r="AF117" s="33">
        <f t="shared" si="38"/>
        <v>0</v>
      </c>
      <c r="AG117" s="33">
        <f t="shared" si="60"/>
        <v>0</v>
      </c>
      <c r="AH117" s="33">
        <f t="shared" si="60"/>
        <v>0</v>
      </c>
      <c r="AI117" s="33">
        <f t="shared" si="60"/>
        <v>0</v>
      </c>
      <c r="AJ117" s="83">
        <f t="shared" si="53"/>
        <v>0</v>
      </c>
    </row>
    <row r="118" spans="1:36" s="81" customFormat="1" ht="23.25" hidden="1">
      <c r="A118" s="27" t="s">
        <v>18</v>
      </c>
      <c r="B118" s="20" t="s">
        <v>90</v>
      </c>
      <c r="C118" s="21" t="s">
        <v>50</v>
      </c>
      <c r="D118" s="21" t="s">
        <v>37</v>
      </c>
      <c r="E118" s="155" t="s">
        <v>87</v>
      </c>
      <c r="F118" s="21" t="s">
        <v>19</v>
      </c>
      <c r="G118" s="21" t="s">
        <v>171</v>
      </c>
      <c r="H118" s="57">
        <f>H119</f>
        <v>0</v>
      </c>
      <c r="I118" s="62">
        <f t="shared" si="74"/>
        <v>0</v>
      </c>
      <c r="J118" s="62">
        <f t="shared" si="74"/>
        <v>0</v>
      </c>
      <c r="K118" s="62">
        <f t="shared" si="74"/>
        <v>0</v>
      </c>
      <c r="L118" s="62">
        <f t="shared" si="74"/>
        <v>0</v>
      </c>
      <c r="M118" s="62">
        <f t="shared" si="74"/>
        <v>0</v>
      </c>
      <c r="N118" s="62">
        <f t="shared" si="74"/>
        <v>0</v>
      </c>
      <c r="O118" s="62">
        <f t="shared" si="74"/>
        <v>0</v>
      </c>
      <c r="P118" s="62">
        <f t="shared" si="74"/>
        <v>0</v>
      </c>
      <c r="Q118" s="62">
        <f t="shared" si="74"/>
        <v>0</v>
      </c>
      <c r="R118" s="62">
        <f t="shared" si="74"/>
        <v>0</v>
      </c>
      <c r="S118" s="62">
        <f t="shared" si="74"/>
        <v>0</v>
      </c>
      <c r="T118" s="62">
        <f t="shared" si="74"/>
        <v>0</v>
      </c>
      <c r="U118" s="67">
        <f t="shared" si="74"/>
        <v>0</v>
      </c>
      <c r="V118" s="33" t="e">
        <f t="shared" si="54"/>
        <v>#DIV/0!</v>
      </c>
      <c r="W118" s="34">
        <f t="shared" si="50"/>
        <v>0</v>
      </c>
      <c r="X118" s="33">
        <f t="shared" si="51"/>
        <v>0</v>
      </c>
      <c r="Y118" s="33">
        <f t="shared" si="51"/>
        <v>0</v>
      </c>
      <c r="Z118" s="33">
        <f t="shared" si="51"/>
        <v>0</v>
      </c>
      <c r="AA118" s="33">
        <f t="shared" si="51"/>
        <v>0</v>
      </c>
      <c r="AB118" s="33">
        <f t="shared" si="73"/>
        <v>0</v>
      </c>
      <c r="AC118" s="33">
        <f t="shared" si="38"/>
        <v>0</v>
      </c>
      <c r="AD118" s="33">
        <f t="shared" si="38"/>
        <v>0</v>
      </c>
      <c r="AE118" s="33">
        <f t="shared" si="38"/>
        <v>0</v>
      </c>
      <c r="AF118" s="33">
        <f t="shared" si="38"/>
        <v>0</v>
      </c>
      <c r="AG118" s="33">
        <f t="shared" si="60"/>
        <v>0</v>
      </c>
      <c r="AH118" s="33">
        <f t="shared" si="60"/>
        <v>0</v>
      </c>
      <c r="AI118" s="33">
        <f t="shared" si="60"/>
        <v>0</v>
      </c>
      <c r="AJ118" s="83">
        <f t="shared" si="53"/>
        <v>0</v>
      </c>
    </row>
    <row r="119" spans="1:36" s="81" customFormat="1" ht="23.25" hidden="1">
      <c r="A119" s="27" t="s">
        <v>20</v>
      </c>
      <c r="B119" s="20" t="s">
        <v>90</v>
      </c>
      <c r="C119" s="21" t="s">
        <v>50</v>
      </c>
      <c r="D119" s="21" t="s">
        <v>37</v>
      </c>
      <c r="E119" s="155" t="s">
        <v>87</v>
      </c>
      <c r="F119" s="21" t="s">
        <v>21</v>
      </c>
      <c r="G119" s="21" t="s">
        <v>171</v>
      </c>
      <c r="H119" s="57">
        <f>H120</f>
        <v>0</v>
      </c>
      <c r="I119" s="62">
        <f t="shared" si="74"/>
        <v>0</v>
      </c>
      <c r="J119" s="62">
        <f t="shared" si="74"/>
        <v>0</v>
      </c>
      <c r="K119" s="62">
        <f t="shared" si="74"/>
        <v>0</v>
      </c>
      <c r="L119" s="62">
        <f t="shared" si="74"/>
        <v>0</v>
      </c>
      <c r="M119" s="62">
        <f t="shared" si="74"/>
        <v>0</v>
      </c>
      <c r="N119" s="62">
        <f t="shared" si="74"/>
        <v>0</v>
      </c>
      <c r="O119" s="62">
        <f t="shared" si="74"/>
        <v>0</v>
      </c>
      <c r="P119" s="62">
        <f t="shared" si="74"/>
        <v>0</v>
      </c>
      <c r="Q119" s="62">
        <f t="shared" si="74"/>
        <v>0</v>
      </c>
      <c r="R119" s="62">
        <f t="shared" si="74"/>
        <v>0</v>
      </c>
      <c r="S119" s="62">
        <f t="shared" si="74"/>
        <v>0</v>
      </c>
      <c r="T119" s="62">
        <f t="shared" si="74"/>
        <v>0</v>
      </c>
      <c r="U119" s="67">
        <f t="shared" si="74"/>
        <v>0</v>
      </c>
      <c r="V119" s="33" t="e">
        <f t="shared" si="54"/>
        <v>#DIV/0!</v>
      </c>
      <c r="W119" s="34">
        <f t="shared" si="50"/>
        <v>0</v>
      </c>
      <c r="X119" s="33">
        <f t="shared" si="51"/>
        <v>0</v>
      </c>
      <c r="Y119" s="33">
        <f t="shared" si="51"/>
        <v>0</v>
      </c>
      <c r="Z119" s="33">
        <f t="shared" si="51"/>
        <v>0</v>
      </c>
      <c r="AA119" s="33">
        <f t="shared" si="51"/>
        <v>0</v>
      </c>
      <c r="AB119" s="33">
        <f t="shared" si="73"/>
        <v>0</v>
      </c>
      <c r="AC119" s="33">
        <f t="shared" si="38"/>
        <v>0</v>
      </c>
      <c r="AD119" s="33">
        <f t="shared" si="38"/>
        <v>0</v>
      </c>
      <c r="AE119" s="33">
        <f t="shared" si="38"/>
        <v>0</v>
      </c>
      <c r="AF119" s="33">
        <f t="shared" si="38"/>
        <v>0</v>
      </c>
      <c r="AG119" s="33">
        <f t="shared" si="60"/>
        <v>0</v>
      </c>
      <c r="AH119" s="33">
        <f t="shared" si="60"/>
        <v>0</v>
      </c>
      <c r="AI119" s="33">
        <f t="shared" si="60"/>
        <v>0</v>
      </c>
      <c r="AJ119" s="83">
        <f t="shared" si="53"/>
        <v>0</v>
      </c>
    </row>
    <row r="120" spans="1:36" s="81" customFormat="1" ht="34.5" hidden="1">
      <c r="A120" s="27" t="s">
        <v>276</v>
      </c>
      <c r="B120" s="20" t="s">
        <v>90</v>
      </c>
      <c r="C120" s="21" t="s">
        <v>50</v>
      </c>
      <c r="D120" s="21" t="s">
        <v>37</v>
      </c>
      <c r="E120" s="155" t="s">
        <v>87</v>
      </c>
      <c r="F120" s="21" t="s">
        <v>219</v>
      </c>
      <c r="G120" s="21" t="s">
        <v>81</v>
      </c>
      <c r="H120" s="57"/>
      <c r="I120" s="34"/>
      <c r="J120" s="34"/>
      <c r="K120" s="78"/>
      <c r="L120" s="35"/>
      <c r="M120" s="35"/>
      <c r="N120" s="35"/>
      <c r="O120" s="35"/>
      <c r="P120" s="35"/>
      <c r="Q120" s="35"/>
      <c r="R120" s="35"/>
      <c r="S120" s="35"/>
      <c r="T120" s="35"/>
      <c r="U120" s="68"/>
      <c r="V120" s="33" t="e">
        <f t="shared" si="54"/>
        <v>#DIV/0!</v>
      </c>
      <c r="W120" s="34">
        <f t="shared" si="50"/>
        <v>0</v>
      </c>
      <c r="X120" s="33">
        <f t="shared" si="51"/>
        <v>0</v>
      </c>
      <c r="Y120" s="33">
        <f t="shared" si="51"/>
        <v>0</v>
      </c>
      <c r="Z120" s="33">
        <f t="shared" si="51"/>
        <v>0</v>
      </c>
      <c r="AA120" s="33">
        <f t="shared" si="51"/>
        <v>0</v>
      </c>
      <c r="AB120" s="33">
        <f t="shared" si="73"/>
        <v>0</v>
      </c>
      <c r="AC120" s="33">
        <f t="shared" si="38"/>
        <v>0</v>
      </c>
      <c r="AD120" s="33">
        <f t="shared" si="38"/>
        <v>0</v>
      </c>
      <c r="AE120" s="33">
        <f t="shared" si="38"/>
        <v>0</v>
      </c>
      <c r="AF120" s="33">
        <f t="shared" si="38"/>
        <v>0</v>
      </c>
      <c r="AG120" s="33">
        <f t="shared" si="60"/>
        <v>0</v>
      </c>
      <c r="AH120" s="33">
        <f t="shared" si="60"/>
        <v>0</v>
      </c>
      <c r="AI120" s="33">
        <f t="shared" si="60"/>
        <v>0</v>
      </c>
      <c r="AJ120" s="83">
        <f t="shared" si="53"/>
        <v>0</v>
      </c>
    </row>
    <row r="121" spans="1:36" s="50" customFormat="1" ht="15">
      <c r="A121" s="26" t="s">
        <v>56</v>
      </c>
      <c r="B121" s="18" t="s">
        <v>90</v>
      </c>
      <c r="C121" s="19" t="s">
        <v>57</v>
      </c>
      <c r="D121" s="19" t="s">
        <v>178</v>
      </c>
      <c r="E121" s="153" t="s">
        <v>338</v>
      </c>
      <c r="F121" s="19" t="s">
        <v>171</v>
      </c>
      <c r="G121" s="19" t="s">
        <v>171</v>
      </c>
      <c r="H121" s="56">
        <f aca="true" t="shared" si="75" ref="H121:U121">H122+H153</f>
        <v>399700</v>
      </c>
      <c r="I121" s="33">
        <f t="shared" si="75"/>
        <v>399700</v>
      </c>
      <c r="J121" s="33">
        <f t="shared" si="75"/>
        <v>399700</v>
      </c>
      <c r="K121" s="33">
        <f t="shared" si="75"/>
        <v>399700</v>
      </c>
      <c r="L121" s="33">
        <f t="shared" si="75"/>
        <v>0</v>
      </c>
      <c r="M121" s="33">
        <f t="shared" si="75"/>
        <v>0</v>
      </c>
      <c r="N121" s="33">
        <f t="shared" si="75"/>
        <v>0</v>
      </c>
      <c r="O121" s="33">
        <f t="shared" si="75"/>
        <v>0</v>
      </c>
      <c r="P121" s="33">
        <f t="shared" si="75"/>
        <v>0</v>
      </c>
      <c r="Q121" s="33">
        <f t="shared" si="75"/>
        <v>0</v>
      </c>
      <c r="R121" s="33">
        <f t="shared" si="75"/>
        <v>0</v>
      </c>
      <c r="S121" s="33">
        <f t="shared" si="75"/>
        <v>0</v>
      </c>
      <c r="T121" s="33">
        <f t="shared" si="75"/>
        <v>399700</v>
      </c>
      <c r="U121" s="66">
        <f t="shared" si="75"/>
        <v>132000</v>
      </c>
      <c r="V121" s="33">
        <f t="shared" si="54"/>
        <v>33.02476857643232</v>
      </c>
      <c r="W121" s="34">
        <f t="shared" si="50"/>
        <v>267700</v>
      </c>
      <c r="X121" s="33">
        <f t="shared" si="51"/>
        <v>0</v>
      </c>
      <c r="Y121" s="33">
        <f t="shared" si="51"/>
        <v>0</v>
      </c>
      <c r="Z121" s="33">
        <f t="shared" si="51"/>
        <v>0</v>
      </c>
      <c r="AA121" s="33">
        <f t="shared" si="51"/>
        <v>-399700</v>
      </c>
      <c r="AB121" s="33">
        <f t="shared" si="73"/>
        <v>0</v>
      </c>
      <c r="AC121" s="33">
        <f t="shared" si="38"/>
        <v>0</v>
      </c>
      <c r="AD121" s="33">
        <f t="shared" si="38"/>
        <v>0</v>
      </c>
      <c r="AE121" s="33">
        <f t="shared" si="38"/>
        <v>0</v>
      </c>
      <c r="AF121" s="33">
        <f t="shared" si="38"/>
        <v>0</v>
      </c>
      <c r="AG121" s="33">
        <f t="shared" si="60"/>
        <v>0</v>
      </c>
      <c r="AH121" s="33">
        <f t="shared" si="60"/>
        <v>0</v>
      </c>
      <c r="AI121" s="33">
        <f t="shared" si="60"/>
        <v>399700</v>
      </c>
      <c r="AJ121" s="84">
        <f t="shared" si="53"/>
        <v>0</v>
      </c>
    </row>
    <row r="122" spans="1:36" s="50" customFormat="1" ht="15">
      <c r="A122" s="26" t="s">
        <v>58</v>
      </c>
      <c r="B122" s="18" t="s">
        <v>90</v>
      </c>
      <c r="C122" s="19" t="s">
        <v>57</v>
      </c>
      <c r="D122" s="19" t="s">
        <v>7</v>
      </c>
      <c r="E122" s="153" t="s">
        <v>338</v>
      </c>
      <c r="F122" s="19" t="s">
        <v>171</v>
      </c>
      <c r="G122" s="19" t="s">
        <v>171</v>
      </c>
      <c r="H122" s="56">
        <f>H123+H138+H162</f>
        <v>399700</v>
      </c>
      <c r="I122" s="56">
        <f aca="true" t="shared" si="76" ref="I122:U122">I123+I138+I162</f>
        <v>399700</v>
      </c>
      <c r="J122" s="56">
        <f t="shared" si="76"/>
        <v>399700</v>
      </c>
      <c r="K122" s="56">
        <f t="shared" si="76"/>
        <v>399700</v>
      </c>
      <c r="L122" s="56">
        <f t="shared" si="76"/>
        <v>0</v>
      </c>
      <c r="M122" s="56">
        <f t="shared" si="76"/>
        <v>0</v>
      </c>
      <c r="N122" s="56">
        <f t="shared" si="76"/>
        <v>0</v>
      </c>
      <c r="O122" s="56">
        <f t="shared" si="76"/>
        <v>0</v>
      </c>
      <c r="P122" s="56">
        <f t="shared" si="76"/>
        <v>0</v>
      </c>
      <c r="Q122" s="56">
        <f t="shared" si="76"/>
        <v>0</v>
      </c>
      <c r="R122" s="56">
        <f t="shared" si="76"/>
        <v>0</v>
      </c>
      <c r="S122" s="56">
        <f t="shared" si="76"/>
        <v>0</v>
      </c>
      <c r="T122" s="56">
        <f t="shared" si="76"/>
        <v>399700</v>
      </c>
      <c r="U122" s="66">
        <f t="shared" si="76"/>
        <v>132000</v>
      </c>
      <c r="V122" s="33">
        <f t="shared" si="54"/>
        <v>33.02476857643232</v>
      </c>
      <c r="W122" s="34">
        <f t="shared" si="50"/>
        <v>267700</v>
      </c>
      <c r="X122" s="33">
        <f t="shared" si="51"/>
        <v>0</v>
      </c>
      <c r="Y122" s="33">
        <f t="shared" si="51"/>
        <v>0</v>
      </c>
      <c r="Z122" s="33">
        <f t="shared" si="51"/>
        <v>0</v>
      </c>
      <c r="AA122" s="33">
        <f t="shared" si="51"/>
        <v>-399700</v>
      </c>
      <c r="AB122" s="33">
        <f t="shared" si="73"/>
        <v>0</v>
      </c>
      <c r="AC122" s="33">
        <f t="shared" si="38"/>
        <v>0</v>
      </c>
      <c r="AD122" s="33">
        <f t="shared" si="38"/>
        <v>0</v>
      </c>
      <c r="AE122" s="33">
        <f t="shared" si="38"/>
        <v>0</v>
      </c>
      <c r="AF122" s="33">
        <f t="shared" si="38"/>
        <v>0</v>
      </c>
      <c r="AG122" s="33">
        <f t="shared" si="60"/>
        <v>0</v>
      </c>
      <c r="AH122" s="33">
        <f t="shared" si="60"/>
        <v>0</v>
      </c>
      <c r="AI122" s="33">
        <f t="shared" si="60"/>
        <v>399700</v>
      </c>
      <c r="AJ122" s="84">
        <f t="shared" si="53"/>
        <v>0</v>
      </c>
    </row>
    <row r="123" spans="1:36" s="81" customFormat="1" ht="15" hidden="1">
      <c r="A123" s="31" t="s">
        <v>59</v>
      </c>
      <c r="B123" s="20" t="s">
        <v>90</v>
      </c>
      <c r="C123" s="21" t="s">
        <v>57</v>
      </c>
      <c r="D123" s="21" t="s">
        <v>7</v>
      </c>
      <c r="E123" s="153" t="s">
        <v>88</v>
      </c>
      <c r="F123" s="21" t="s">
        <v>171</v>
      </c>
      <c r="G123" s="21" t="s">
        <v>171</v>
      </c>
      <c r="H123" s="57">
        <f aca="true" t="shared" si="77" ref="H123:U123">H124</f>
        <v>0</v>
      </c>
      <c r="I123" s="34">
        <f t="shared" si="77"/>
        <v>0</v>
      </c>
      <c r="J123" s="34">
        <f t="shared" si="77"/>
        <v>0</v>
      </c>
      <c r="K123" s="34">
        <f t="shared" si="77"/>
        <v>0</v>
      </c>
      <c r="L123" s="34">
        <f t="shared" si="77"/>
        <v>0</v>
      </c>
      <c r="M123" s="34">
        <f t="shared" si="77"/>
        <v>0</v>
      </c>
      <c r="N123" s="34">
        <f t="shared" si="77"/>
        <v>0</v>
      </c>
      <c r="O123" s="34">
        <f t="shared" si="77"/>
        <v>0</v>
      </c>
      <c r="P123" s="34">
        <f t="shared" si="77"/>
        <v>0</v>
      </c>
      <c r="Q123" s="34">
        <f t="shared" si="77"/>
        <v>0</v>
      </c>
      <c r="R123" s="34">
        <f t="shared" si="77"/>
        <v>0</v>
      </c>
      <c r="S123" s="34">
        <f t="shared" si="77"/>
        <v>0</v>
      </c>
      <c r="T123" s="34">
        <f t="shared" si="77"/>
        <v>0</v>
      </c>
      <c r="U123" s="67">
        <f t="shared" si="77"/>
        <v>0</v>
      </c>
      <c r="V123" s="33" t="e">
        <f t="shared" si="54"/>
        <v>#DIV/0!</v>
      </c>
      <c r="W123" s="34">
        <f t="shared" si="50"/>
        <v>0</v>
      </c>
      <c r="X123" s="33">
        <f t="shared" si="51"/>
        <v>0</v>
      </c>
      <c r="Y123" s="33">
        <f t="shared" si="51"/>
        <v>0</v>
      </c>
      <c r="Z123" s="33">
        <f t="shared" si="51"/>
        <v>0</v>
      </c>
      <c r="AA123" s="33">
        <f t="shared" si="51"/>
        <v>0</v>
      </c>
      <c r="AB123" s="33">
        <f t="shared" si="73"/>
        <v>0</v>
      </c>
      <c r="AC123" s="33">
        <f t="shared" si="38"/>
        <v>0</v>
      </c>
      <c r="AD123" s="33">
        <f t="shared" si="38"/>
        <v>0</v>
      </c>
      <c r="AE123" s="33">
        <f t="shared" si="38"/>
        <v>0</v>
      </c>
      <c r="AF123" s="33">
        <f t="shared" si="38"/>
        <v>0</v>
      </c>
      <c r="AG123" s="33">
        <f t="shared" si="60"/>
        <v>0</v>
      </c>
      <c r="AH123" s="33">
        <f t="shared" si="60"/>
        <v>0</v>
      </c>
      <c r="AI123" s="33">
        <f t="shared" si="60"/>
        <v>0</v>
      </c>
      <c r="AJ123" s="83">
        <f t="shared" si="53"/>
        <v>0</v>
      </c>
    </row>
    <row r="124" spans="1:36" s="81" customFormat="1" ht="34.5" hidden="1">
      <c r="A124" s="27" t="s">
        <v>61</v>
      </c>
      <c r="B124" s="20" t="s">
        <v>90</v>
      </c>
      <c r="C124" s="21" t="s">
        <v>57</v>
      </c>
      <c r="D124" s="21" t="s">
        <v>7</v>
      </c>
      <c r="E124" s="153" t="s">
        <v>88</v>
      </c>
      <c r="F124" s="21" t="s">
        <v>62</v>
      </c>
      <c r="G124" s="21" t="s">
        <v>171</v>
      </c>
      <c r="H124" s="57">
        <f>H125</f>
        <v>0</v>
      </c>
      <c r="I124" s="34">
        <f aca="true" t="shared" si="78" ref="I124:U125">I125</f>
        <v>0</v>
      </c>
      <c r="J124" s="34">
        <f t="shared" si="78"/>
        <v>0</v>
      </c>
      <c r="K124" s="34">
        <f t="shared" si="78"/>
        <v>0</v>
      </c>
      <c r="L124" s="34">
        <f t="shared" si="78"/>
        <v>0</v>
      </c>
      <c r="M124" s="34">
        <f t="shared" si="78"/>
        <v>0</v>
      </c>
      <c r="N124" s="34">
        <f t="shared" si="78"/>
        <v>0</v>
      </c>
      <c r="O124" s="34">
        <f t="shared" si="78"/>
        <v>0</v>
      </c>
      <c r="P124" s="34">
        <f t="shared" si="78"/>
        <v>0</v>
      </c>
      <c r="Q124" s="34">
        <f t="shared" si="78"/>
        <v>0</v>
      </c>
      <c r="R124" s="34">
        <f t="shared" si="78"/>
        <v>0</v>
      </c>
      <c r="S124" s="34">
        <f t="shared" si="78"/>
        <v>0</v>
      </c>
      <c r="T124" s="34">
        <f t="shared" si="78"/>
        <v>0</v>
      </c>
      <c r="U124" s="67">
        <f t="shared" si="78"/>
        <v>0</v>
      </c>
      <c r="V124" s="33" t="e">
        <f t="shared" si="54"/>
        <v>#DIV/0!</v>
      </c>
      <c r="W124" s="34">
        <f t="shared" si="50"/>
        <v>0</v>
      </c>
      <c r="X124" s="33">
        <f t="shared" si="51"/>
        <v>0</v>
      </c>
      <c r="Y124" s="33">
        <f t="shared" si="51"/>
        <v>0</v>
      </c>
      <c r="Z124" s="33">
        <f t="shared" si="51"/>
        <v>0</v>
      </c>
      <c r="AA124" s="33">
        <f t="shared" si="51"/>
        <v>0</v>
      </c>
      <c r="AB124" s="33">
        <f t="shared" si="73"/>
        <v>0</v>
      </c>
      <c r="AC124" s="33">
        <f t="shared" si="38"/>
        <v>0</v>
      </c>
      <c r="AD124" s="33">
        <f t="shared" si="38"/>
        <v>0</v>
      </c>
      <c r="AE124" s="33">
        <f t="shared" si="38"/>
        <v>0</v>
      </c>
      <c r="AF124" s="33">
        <f t="shared" si="38"/>
        <v>0</v>
      </c>
      <c r="AG124" s="33">
        <f t="shared" si="60"/>
        <v>0</v>
      </c>
      <c r="AH124" s="33">
        <f t="shared" si="60"/>
        <v>0</v>
      </c>
      <c r="AI124" s="33">
        <f t="shared" si="60"/>
        <v>0</v>
      </c>
      <c r="AJ124" s="83">
        <f t="shared" si="53"/>
        <v>0</v>
      </c>
    </row>
    <row r="125" spans="1:36" s="81" customFormat="1" ht="34.5" hidden="1">
      <c r="A125" s="27" t="s">
        <v>63</v>
      </c>
      <c r="B125" s="20" t="s">
        <v>90</v>
      </c>
      <c r="C125" s="21" t="s">
        <v>57</v>
      </c>
      <c r="D125" s="21" t="s">
        <v>7</v>
      </c>
      <c r="E125" s="153" t="s">
        <v>88</v>
      </c>
      <c r="F125" s="21" t="s">
        <v>64</v>
      </c>
      <c r="G125" s="21" t="s">
        <v>171</v>
      </c>
      <c r="H125" s="57">
        <f>H126</f>
        <v>0</v>
      </c>
      <c r="I125" s="34">
        <f t="shared" si="78"/>
        <v>0</v>
      </c>
      <c r="J125" s="34">
        <f t="shared" si="78"/>
        <v>0</v>
      </c>
      <c r="K125" s="34">
        <f t="shared" si="78"/>
        <v>0</v>
      </c>
      <c r="L125" s="34">
        <f t="shared" si="78"/>
        <v>0</v>
      </c>
      <c r="M125" s="34">
        <f t="shared" si="78"/>
        <v>0</v>
      </c>
      <c r="N125" s="34">
        <f t="shared" si="78"/>
        <v>0</v>
      </c>
      <c r="O125" s="34">
        <f t="shared" si="78"/>
        <v>0</v>
      </c>
      <c r="P125" s="34">
        <f t="shared" si="78"/>
        <v>0</v>
      </c>
      <c r="Q125" s="34">
        <f t="shared" si="78"/>
        <v>0</v>
      </c>
      <c r="R125" s="34">
        <f t="shared" si="78"/>
        <v>0</v>
      </c>
      <c r="S125" s="34">
        <f t="shared" si="78"/>
        <v>0</v>
      </c>
      <c r="T125" s="34">
        <f t="shared" si="78"/>
        <v>0</v>
      </c>
      <c r="U125" s="67">
        <f t="shared" si="78"/>
        <v>0</v>
      </c>
      <c r="V125" s="33" t="e">
        <f t="shared" si="54"/>
        <v>#DIV/0!</v>
      </c>
      <c r="W125" s="34">
        <f t="shared" si="50"/>
        <v>0</v>
      </c>
      <c r="X125" s="33">
        <f t="shared" si="51"/>
        <v>0</v>
      </c>
      <c r="Y125" s="33">
        <f t="shared" si="51"/>
        <v>0</v>
      </c>
      <c r="Z125" s="33">
        <f t="shared" si="51"/>
        <v>0</v>
      </c>
      <c r="AA125" s="33">
        <f t="shared" si="51"/>
        <v>0</v>
      </c>
      <c r="AB125" s="33">
        <f t="shared" si="73"/>
        <v>0</v>
      </c>
      <c r="AC125" s="33">
        <f t="shared" si="38"/>
        <v>0</v>
      </c>
      <c r="AD125" s="33">
        <f t="shared" si="38"/>
        <v>0</v>
      </c>
      <c r="AE125" s="33">
        <f t="shared" si="38"/>
        <v>0</v>
      </c>
      <c r="AF125" s="33">
        <f t="shared" si="38"/>
        <v>0</v>
      </c>
      <c r="AG125" s="33">
        <f t="shared" si="60"/>
        <v>0</v>
      </c>
      <c r="AH125" s="33">
        <f t="shared" si="60"/>
        <v>0</v>
      </c>
      <c r="AI125" s="33">
        <f t="shared" si="60"/>
        <v>0</v>
      </c>
      <c r="AJ125" s="83">
        <f t="shared" si="53"/>
        <v>0</v>
      </c>
    </row>
    <row r="126" spans="1:36" s="81" customFormat="1" ht="23.25" hidden="1">
      <c r="A126" s="27" t="s">
        <v>180</v>
      </c>
      <c r="B126" s="20" t="s">
        <v>90</v>
      </c>
      <c r="C126" s="21" t="s">
        <v>57</v>
      </c>
      <c r="D126" s="21" t="s">
        <v>7</v>
      </c>
      <c r="E126" s="153" t="s">
        <v>88</v>
      </c>
      <c r="F126" s="21" t="s">
        <v>64</v>
      </c>
      <c r="G126" s="21" t="s">
        <v>179</v>
      </c>
      <c r="H126" s="57">
        <f>H127+H128+H129+H130+H131+H132+H133+H134+H135+H136+H137</f>
        <v>0</v>
      </c>
      <c r="I126" s="34">
        <f aca="true" t="shared" si="79" ref="I126:U126">I127+I128+I129+I130+I131+I132+I133+I134+I135+I136+I137</f>
        <v>0</v>
      </c>
      <c r="J126" s="34">
        <f t="shared" si="79"/>
        <v>0</v>
      </c>
      <c r="K126" s="34">
        <f t="shared" si="79"/>
        <v>0</v>
      </c>
      <c r="L126" s="34">
        <f t="shared" si="79"/>
        <v>0</v>
      </c>
      <c r="M126" s="34">
        <f t="shared" si="79"/>
        <v>0</v>
      </c>
      <c r="N126" s="34">
        <f t="shared" si="79"/>
        <v>0</v>
      </c>
      <c r="O126" s="34">
        <f>O127+O128+O129+O130+O131+O132+O133+O134+O135+O136+O137</f>
        <v>0</v>
      </c>
      <c r="P126" s="34">
        <f>P127+P128+P129+P130+P131+P132+P133+P134+P135+P136+P137</f>
        <v>0</v>
      </c>
      <c r="Q126" s="34">
        <f>Q127+Q128+Q129+Q130+Q131+Q132+Q133+Q134+Q135+Q136+Q137</f>
        <v>0</v>
      </c>
      <c r="R126" s="34">
        <f>R127+R128+R129+R130+R131+R132+R133+R134+R135+R136+R137</f>
        <v>0</v>
      </c>
      <c r="S126" s="34">
        <f>S127+S128+S129+S130+S131+S132+S133+S134+S135+S136+S137</f>
        <v>0</v>
      </c>
      <c r="T126" s="34">
        <f t="shared" si="79"/>
        <v>0</v>
      </c>
      <c r="U126" s="67">
        <f t="shared" si="79"/>
        <v>0</v>
      </c>
      <c r="V126" s="33" t="e">
        <f t="shared" si="54"/>
        <v>#DIV/0!</v>
      </c>
      <c r="W126" s="34">
        <f t="shared" si="50"/>
        <v>0</v>
      </c>
      <c r="X126" s="33">
        <f t="shared" si="51"/>
        <v>0</v>
      </c>
      <c r="Y126" s="33">
        <f t="shared" si="51"/>
        <v>0</v>
      </c>
      <c r="Z126" s="33">
        <f t="shared" si="51"/>
        <v>0</v>
      </c>
      <c r="AA126" s="33">
        <f t="shared" si="51"/>
        <v>0</v>
      </c>
      <c r="AB126" s="33">
        <f t="shared" si="73"/>
        <v>0</v>
      </c>
      <c r="AC126" s="33">
        <f t="shared" si="38"/>
        <v>0</v>
      </c>
      <c r="AD126" s="33">
        <f t="shared" si="38"/>
        <v>0</v>
      </c>
      <c r="AE126" s="33">
        <f t="shared" si="38"/>
        <v>0</v>
      </c>
      <c r="AF126" s="33">
        <f t="shared" si="38"/>
        <v>0</v>
      </c>
      <c r="AG126" s="33">
        <f t="shared" si="60"/>
        <v>0</v>
      </c>
      <c r="AH126" s="33">
        <f t="shared" si="60"/>
        <v>0</v>
      </c>
      <c r="AI126" s="33">
        <f t="shared" si="60"/>
        <v>0</v>
      </c>
      <c r="AJ126" s="83">
        <f t="shared" si="53"/>
        <v>0</v>
      </c>
    </row>
    <row r="127" spans="1:36" s="81" customFormat="1" ht="15" hidden="1">
      <c r="A127" s="27" t="s">
        <v>195</v>
      </c>
      <c r="B127" s="20"/>
      <c r="C127" s="21"/>
      <c r="D127" s="21"/>
      <c r="E127" s="153"/>
      <c r="F127" s="21"/>
      <c r="G127" s="21" t="s">
        <v>194</v>
      </c>
      <c r="H127" s="57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68"/>
      <c r="V127" s="33" t="e">
        <f t="shared" si="54"/>
        <v>#DIV/0!</v>
      </c>
      <c r="W127" s="34">
        <f t="shared" si="50"/>
        <v>0</v>
      </c>
      <c r="X127" s="33">
        <f t="shared" si="51"/>
        <v>0</v>
      </c>
      <c r="Y127" s="33">
        <f t="shared" si="51"/>
        <v>0</v>
      </c>
      <c r="Z127" s="33">
        <f t="shared" si="51"/>
        <v>0</v>
      </c>
      <c r="AA127" s="33">
        <f t="shared" si="51"/>
        <v>0</v>
      </c>
      <c r="AB127" s="33">
        <f t="shared" si="73"/>
        <v>0</v>
      </c>
      <c r="AC127" s="33">
        <f t="shared" si="38"/>
        <v>0</v>
      </c>
      <c r="AD127" s="33">
        <f t="shared" si="38"/>
        <v>0</v>
      </c>
      <c r="AE127" s="33">
        <f t="shared" si="38"/>
        <v>0</v>
      </c>
      <c r="AF127" s="33">
        <f t="shared" si="38"/>
        <v>0</v>
      </c>
      <c r="AG127" s="33">
        <f t="shared" si="60"/>
        <v>0</v>
      </c>
      <c r="AH127" s="33">
        <f t="shared" si="60"/>
        <v>0</v>
      </c>
      <c r="AI127" s="33">
        <f t="shared" si="60"/>
        <v>0</v>
      </c>
      <c r="AJ127" s="83">
        <f t="shared" si="53"/>
        <v>0</v>
      </c>
    </row>
    <row r="128" spans="1:36" s="81" customFormat="1" ht="15" hidden="1">
      <c r="A128" s="27" t="s">
        <v>205</v>
      </c>
      <c r="B128" s="20"/>
      <c r="C128" s="21"/>
      <c r="D128" s="21"/>
      <c r="E128" s="153"/>
      <c r="F128" s="21"/>
      <c r="G128" s="21" t="s">
        <v>204</v>
      </c>
      <c r="H128" s="57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68"/>
      <c r="V128" s="33" t="e">
        <f t="shared" si="54"/>
        <v>#DIV/0!</v>
      </c>
      <c r="W128" s="34">
        <f t="shared" si="50"/>
        <v>0</v>
      </c>
      <c r="X128" s="33">
        <f t="shared" si="51"/>
        <v>0</v>
      </c>
      <c r="Y128" s="33">
        <f t="shared" si="51"/>
        <v>0</v>
      </c>
      <c r="Z128" s="33">
        <f t="shared" si="51"/>
        <v>0</v>
      </c>
      <c r="AA128" s="33">
        <f t="shared" si="51"/>
        <v>0</v>
      </c>
      <c r="AB128" s="33">
        <f t="shared" si="73"/>
        <v>0</v>
      </c>
      <c r="AC128" s="33">
        <f t="shared" si="38"/>
        <v>0</v>
      </c>
      <c r="AD128" s="33">
        <f t="shared" si="38"/>
        <v>0</v>
      </c>
      <c r="AE128" s="33">
        <f t="shared" si="38"/>
        <v>0</v>
      </c>
      <c r="AF128" s="33">
        <f t="shared" si="38"/>
        <v>0</v>
      </c>
      <c r="AG128" s="33">
        <f t="shared" si="60"/>
        <v>0</v>
      </c>
      <c r="AH128" s="33">
        <f t="shared" si="60"/>
        <v>0</v>
      </c>
      <c r="AI128" s="33">
        <f t="shared" si="60"/>
        <v>0</v>
      </c>
      <c r="AJ128" s="83">
        <f t="shared" si="53"/>
        <v>0</v>
      </c>
    </row>
    <row r="129" spans="1:36" s="81" customFormat="1" ht="15" hidden="1">
      <c r="A129" s="27" t="s">
        <v>196</v>
      </c>
      <c r="B129" s="20"/>
      <c r="C129" s="21"/>
      <c r="D129" s="21"/>
      <c r="E129" s="153"/>
      <c r="F129" s="21"/>
      <c r="G129" s="21" t="s">
        <v>193</v>
      </c>
      <c r="H129" s="57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68"/>
      <c r="V129" s="33" t="e">
        <f t="shared" si="54"/>
        <v>#DIV/0!</v>
      </c>
      <c r="W129" s="34">
        <f t="shared" si="50"/>
        <v>0</v>
      </c>
      <c r="X129" s="33">
        <f t="shared" si="51"/>
        <v>0</v>
      </c>
      <c r="Y129" s="33">
        <f t="shared" si="51"/>
        <v>0</v>
      </c>
      <c r="Z129" s="33">
        <f t="shared" si="51"/>
        <v>0</v>
      </c>
      <c r="AA129" s="33">
        <f t="shared" si="51"/>
        <v>0</v>
      </c>
      <c r="AB129" s="33">
        <f t="shared" si="73"/>
        <v>0</v>
      </c>
      <c r="AC129" s="33">
        <f t="shared" si="38"/>
        <v>0</v>
      </c>
      <c r="AD129" s="33">
        <f t="shared" si="38"/>
        <v>0</v>
      </c>
      <c r="AE129" s="33">
        <f t="shared" si="38"/>
        <v>0</v>
      </c>
      <c r="AF129" s="33">
        <f t="shared" si="38"/>
        <v>0</v>
      </c>
      <c r="AG129" s="33">
        <f t="shared" si="60"/>
        <v>0</v>
      </c>
      <c r="AH129" s="33">
        <f t="shared" si="60"/>
        <v>0</v>
      </c>
      <c r="AI129" s="33">
        <f t="shared" si="60"/>
        <v>0</v>
      </c>
      <c r="AJ129" s="83">
        <f t="shared" si="53"/>
        <v>0</v>
      </c>
    </row>
    <row r="130" spans="1:36" s="81" customFormat="1" ht="15" hidden="1">
      <c r="A130" s="27" t="s">
        <v>203</v>
      </c>
      <c r="B130" s="20"/>
      <c r="C130" s="21"/>
      <c r="D130" s="21"/>
      <c r="E130" s="153"/>
      <c r="F130" s="21"/>
      <c r="G130" s="21" t="s">
        <v>198</v>
      </c>
      <c r="H130" s="57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68"/>
      <c r="V130" s="33" t="e">
        <f t="shared" si="54"/>
        <v>#DIV/0!</v>
      </c>
      <c r="W130" s="34">
        <f t="shared" si="50"/>
        <v>0</v>
      </c>
      <c r="X130" s="33">
        <f t="shared" si="51"/>
        <v>0</v>
      </c>
      <c r="Y130" s="33">
        <f t="shared" si="51"/>
        <v>0</v>
      </c>
      <c r="Z130" s="33">
        <f t="shared" si="51"/>
        <v>0</v>
      </c>
      <c r="AA130" s="33">
        <f t="shared" si="51"/>
        <v>0</v>
      </c>
      <c r="AB130" s="33">
        <f t="shared" si="73"/>
        <v>0</v>
      </c>
      <c r="AC130" s="33">
        <f t="shared" si="38"/>
        <v>0</v>
      </c>
      <c r="AD130" s="33">
        <f t="shared" si="38"/>
        <v>0</v>
      </c>
      <c r="AE130" s="33">
        <f t="shared" si="38"/>
        <v>0</v>
      </c>
      <c r="AF130" s="33">
        <f t="shared" si="38"/>
        <v>0</v>
      </c>
      <c r="AG130" s="33">
        <f t="shared" si="60"/>
        <v>0</v>
      </c>
      <c r="AH130" s="33">
        <f t="shared" si="60"/>
        <v>0</v>
      </c>
      <c r="AI130" s="33">
        <f t="shared" si="60"/>
        <v>0</v>
      </c>
      <c r="AJ130" s="83">
        <f t="shared" si="53"/>
        <v>0</v>
      </c>
    </row>
    <row r="131" spans="1:36" s="81" customFormat="1" ht="15" hidden="1">
      <c r="A131" s="27" t="s">
        <v>202</v>
      </c>
      <c r="B131" s="20"/>
      <c r="C131" s="21"/>
      <c r="D131" s="21"/>
      <c r="E131" s="153"/>
      <c r="F131" s="21"/>
      <c r="G131" s="21" t="s">
        <v>199</v>
      </c>
      <c r="H131" s="5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68"/>
      <c r="V131" s="33" t="e">
        <f t="shared" si="54"/>
        <v>#DIV/0!</v>
      </c>
      <c r="W131" s="34">
        <f t="shared" si="50"/>
        <v>0</v>
      </c>
      <c r="X131" s="33">
        <f t="shared" si="51"/>
        <v>0</v>
      </c>
      <c r="Y131" s="33">
        <f t="shared" si="51"/>
        <v>0</v>
      </c>
      <c r="Z131" s="33">
        <f t="shared" si="51"/>
        <v>0</v>
      </c>
      <c r="AA131" s="33">
        <f t="shared" si="51"/>
        <v>0</v>
      </c>
      <c r="AB131" s="33">
        <f t="shared" si="73"/>
        <v>0</v>
      </c>
      <c r="AC131" s="33">
        <f aca="true" t="shared" si="80" ref="AC131:AC147">N131-M131</f>
        <v>0</v>
      </c>
      <c r="AD131" s="33">
        <f aca="true" t="shared" si="81" ref="AD131:AD147">O131-N131</f>
        <v>0</v>
      </c>
      <c r="AE131" s="33">
        <f aca="true" t="shared" si="82" ref="AE131:AE147">P131-O131</f>
        <v>0</v>
      </c>
      <c r="AF131" s="33">
        <f aca="true" t="shared" si="83" ref="AF131:AF147">Q131-P131</f>
        <v>0</v>
      </c>
      <c r="AG131" s="33">
        <f t="shared" si="60"/>
        <v>0</v>
      </c>
      <c r="AH131" s="33">
        <f t="shared" si="60"/>
        <v>0</v>
      </c>
      <c r="AI131" s="33">
        <f t="shared" si="60"/>
        <v>0</v>
      </c>
      <c r="AJ131" s="83">
        <f t="shared" si="53"/>
        <v>0</v>
      </c>
    </row>
    <row r="132" spans="1:36" s="81" customFormat="1" ht="15" hidden="1">
      <c r="A132" s="27" t="s">
        <v>188</v>
      </c>
      <c r="B132" s="20"/>
      <c r="C132" s="21"/>
      <c r="D132" s="21"/>
      <c r="E132" s="153"/>
      <c r="F132" s="21"/>
      <c r="G132" s="21" t="s">
        <v>186</v>
      </c>
      <c r="H132" s="57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68"/>
      <c r="V132" s="33" t="e">
        <f t="shared" si="54"/>
        <v>#DIV/0!</v>
      </c>
      <c r="W132" s="34">
        <f t="shared" si="50"/>
        <v>0</v>
      </c>
      <c r="X132" s="33">
        <f t="shared" si="51"/>
        <v>0</v>
      </c>
      <c r="Y132" s="33">
        <f t="shared" si="51"/>
        <v>0</v>
      </c>
      <c r="Z132" s="33">
        <f t="shared" si="51"/>
        <v>0</v>
      </c>
      <c r="AA132" s="33">
        <f t="shared" si="51"/>
        <v>0</v>
      </c>
      <c r="AB132" s="33">
        <f t="shared" si="73"/>
        <v>0</v>
      </c>
      <c r="AC132" s="33">
        <f t="shared" si="80"/>
        <v>0</v>
      </c>
      <c r="AD132" s="33">
        <f t="shared" si="81"/>
        <v>0</v>
      </c>
      <c r="AE132" s="33">
        <f t="shared" si="82"/>
        <v>0</v>
      </c>
      <c r="AF132" s="33">
        <f t="shared" si="83"/>
        <v>0</v>
      </c>
      <c r="AG132" s="33">
        <f t="shared" si="60"/>
        <v>0</v>
      </c>
      <c r="AH132" s="33">
        <f t="shared" si="60"/>
        <v>0</v>
      </c>
      <c r="AI132" s="33">
        <f t="shared" si="60"/>
        <v>0</v>
      </c>
      <c r="AJ132" s="83">
        <f t="shared" si="53"/>
        <v>0</v>
      </c>
    </row>
    <row r="133" spans="1:36" s="81" customFormat="1" ht="15" hidden="1">
      <c r="A133" s="27" t="s">
        <v>189</v>
      </c>
      <c r="B133" s="20"/>
      <c r="C133" s="21"/>
      <c r="D133" s="21"/>
      <c r="E133" s="153"/>
      <c r="F133" s="21"/>
      <c r="G133" s="21" t="s">
        <v>187</v>
      </c>
      <c r="H133" s="5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68"/>
      <c r="V133" s="33" t="e">
        <f t="shared" si="54"/>
        <v>#DIV/0!</v>
      </c>
      <c r="W133" s="34">
        <f t="shared" si="50"/>
        <v>0</v>
      </c>
      <c r="X133" s="33">
        <f t="shared" si="51"/>
        <v>0</v>
      </c>
      <c r="Y133" s="33">
        <f t="shared" si="51"/>
        <v>0</v>
      </c>
      <c r="Z133" s="33">
        <f t="shared" si="51"/>
        <v>0</v>
      </c>
      <c r="AA133" s="33">
        <f t="shared" si="51"/>
        <v>0</v>
      </c>
      <c r="AB133" s="33">
        <f t="shared" si="73"/>
        <v>0</v>
      </c>
      <c r="AC133" s="33">
        <f t="shared" si="80"/>
        <v>0</v>
      </c>
      <c r="AD133" s="33">
        <f t="shared" si="81"/>
        <v>0</v>
      </c>
      <c r="AE133" s="33">
        <f t="shared" si="82"/>
        <v>0</v>
      </c>
      <c r="AF133" s="33">
        <f t="shared" si="83"/>
        <v>0</v>
      </c>
      <c r="AG133" s="33">
        <f t="shared" si="60"/>
        <v>0</v>
      </c>
      <c r="AH133" s="33">
        <f t="shared" si="60"/>
        <v>0</v>
      </c>
      <c r="AI133" s="33">
        <f t="shared" si="60"/>
        <v>0</v>
      </c>
      <c r="AJ133" s="83">
        <f t="shared" si="53"/>
        <v>0</v>
      </c>
    </row>
    <row r="134" spans="1:36" s="81" customFormat="1" ht="15" hidden="1">
      <c r="A134" s="27" t="s">
        <v>183</v>
      </c>
      <c r="B134" s="20"/>
      <c r="C134" s="21"/>
      <c r="D134" s="21"/>
      <c r="E134" s="153"/>
      <c r="F134" s="21"/>
      <c r="G134" s="21" t="s">
        <v>181</v>
      </c>
      <c r="H134" s="5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68"/>
      <c r="V134" s="33" t="e">
        <f t="shared" si="54"/>
        <v>#DIV/0!</v>
      </c>
      <c r="W134" s="34">
        <f t="shared" si="50"/>
        <v>0</v>
      </c>
      <c r="X134" s="33">
        <f t="shared" si="51"/>
        <v>0</v>
      </c>
      <c r="Y134" s="33">
        <f t="shared" si="51"/>
        <v>0</v>
      </c>
      <c r="Z134" s="33">
        <f t="shared" si="51"/>
        <v>0</v>
      </c>
      <c r="AA134" s="33">
        <f t="shared" si="51"/>
        <v>0</v>
      </c>
      <c r="AB134" s="33">
        <f t="shared" si="73"/>
        <v>0</v>
      </c>
      <c r="AC134" s="33">
        <f t="shared" si="80"/>
        <v>0</v>
      </c>
      <c r="AD134" s="33">
        <f t="shared" si="81"/>
        <v>0</v>
      </c>
      <c r="AE134" s="33">
        <f t="shared" si="82"/>
        <v>0</v>
      </c>
      <c r="AF134" s="33">
        <f t="shared" si="83"/>
        <v>0</v>
      </c>
      <c r="AG134" s="33">
        <f t="shared" si="60"/>
        <v>0</v>
      </c>
      <c r="AH134" s="33">
        <f t="shared" si="60"/>
        <v>0</v>
      </c>
      <c r="AI134" s="33">
        <f t="shared" si="60"/>
        <v>0</v>
      </c>
      <c r="AJ134" s="83">
        <f t="shared" si="53"/>
        <v>0</v>
      </c>
    </row>
    <row r="135" spans="1:36" s="81" customFormat="1" ht="15" hidden="1">
      <c r="A135" s="27" t="s">
        <v>33</v>
      </c>
      <c r="B135" s="20"/>
      <c r="C135" s="21"/>
      <c r="D135" s="21"/>
      <c r="E135" s="153"/>
      <c r="F135" s="21"/>
      <c r="G135" s="21" t="s">
        <v>185</v>
      </c>
      <c r="H135" s="57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68"/>
      <c r="V135" s="33" t="e">
        <f t="shared" si="54"/>
        <v>#DIV/0!</v>
      </c>
      <c r="W135" s="34">
        <f t="shared" si="50"/>
        <v>0</v>
      </c>
      <c r="X135" s="33">
        <f t="shared" si="51"/>
        <v>0</v>
      </c>
      <c r="Y135" s="33">
        <f t="shared" si="51"/>
        <v>0</v>
      </c>
      <c r="Z135" s="33">
        <f t="shared" si="51"/>
        <v>0</v>
      </c>
      <c r="AA135" s="33">
        <f t="shared" si="51"/>
        <v>0</v>
      </c>
      <c r="AB135" s="33">
        <f t="shared" si="73"/>
        <v>0</v>
      </c>
      <c r="AC135" s="33">
        <f t="shared" si="80"/>
        <v>0</v>
      </c>
      <c r="AD135" s="33">
        <f t="shared" si="81"/>
        <v>0</v>
      </c>
      <c r="AE135" s="33">
        <f t="shared" si="82"/>
        <v>0</v>
      </c>
      <c r="AF135" s="33">
        <f t="shared" si="83"/>
        <v>0</v>
      </c>
      <c r="AG135" s="33">
        <f t="shared" si="60"/>
        <v>0</v>
      </c>
      <c r="AH135" s="33">
        <f t="shared" si="60"/>
        <v>0</v>
      </c>
      <c r="AI135" s="33">
        <f t="shared" si="60"/>
        <v>0</v>
      </c>
      <c r="AJ135" s="83">
        <f t="shared" si="53"/>
        <v>0</v>
      </c>
    </row>
    <row r="136" spans="1:36" s="81" customFormat="1" ht="15" hidden="1">
      <c r="A136" s="27" t="s">
        <v>201</v>
      </c>
      <c r="B136" s="20"/>
      <c r="C136" s="21"/>
      <c r="D136" s="21"/>
      <c r="E136" s="153"/>
      <c r="F136" s="21"/>
      <c r="G136" s="21" t="s">
        <v>200</v>
      </c>
      <c r="H136" s="5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68"/>
      <c r="V136" s="33" t="e">
        <f t="shared" si="54"/>
        <v>#DIV/0!</v>
      </c>
      <c r="W136" s="34">
        <f t="shared" si="50"/>
        <v>0</v>
      </c>
      <c r="X136" s="33">
        <f t="shared" si="51"/>
        <v>0</v>
      </c>
      <c r="Y136" s="33">
        <f t="shared" si="51"/>
        <v>0</v>
      </c>
      <c r="Z136" s="33">
        <f t="shared" si="51"/>
        <v>0</v>
      </c>
      <c r="AA136" s="33">
        <f t="shared" si="51"/>
        <v>0</v>
      </c>
      <c r="AB136" s="33">
        <f t="shared" si="73"/>
        <v>0</v>
      </c>
      <c r="AC136" s="33">
        <f t="shared" si="80"/>
        <v>0</v>
      </c>
      <c r="AD136" s="33">
        <f t="shared" si="81"/>
        <v>0</v>
      </c>
      <c r="AE136" s="33">
        <f t="shared" si="82"/>
        <v>0</v>
      </c>
      <c r="AF136" s="33">
        <f t="shared" si="83"/>
        <v>0</v>
      </c>
      <c r="AG136" s="33">
        <f t="shared" si="60"/>
        <v>0</v>
      </c>
      <c r="AH136" s="33">
        <f t="shared" si="60"/>
        <v>0</v>
      </c>
      <c r="AI136" s="33">
        <f t="shared" si="60"/>
        <v>0</v>
      </c>
      <c r="AJ136" s="83">
        <f t="shared" si="53"/>
        <v>0</v>
      </c>
    </row>
    <row r="137" spans="1:36" s="81" customFormat="1" ht="15" hidden="1">
      <c r="A137" s="27" t="s">
        <v>184</v>
      </c>
      <c r="B137" s="20"/>
      <c r="C137" s="21"/>
      <c r="D137" s="21"/>
      <c r="E137" s="153"/>
      <c r="F137" s="21"/>
      <c r="G137" s="21" t="s">
        <v>182</v>
      </c>
      <c r="H137" s="57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68"/>
      <c r="V137" s="33" t="e">
        <f t="shared" si="54"/>
        <v>#DIV/0!</v>
      </c>
      <c r="W137" s="34">
        <f t="shared" si="50"/>
        <v>0</v>
      </c>
      <c r="X137" s="33">
        <f t="shared" si="51"/>
        <v>0</v>
      </c>
      <c r="Y137" s="33">
        <f t="shared" si="51"/>
        <v>0</v>
      </c>
      <c r="Z137" s="33">
        <f t="shared" si="51"/>
        <v>0</v>
      </c>
      <c r="AA137" s="33">
        <f t="shared" si="51"/>
        <v>0</v>
      </c>
      <c r="AB137" s="33">
        <f t="shared" si="73"/>
        <v>0</v>
      </c>
      <c r="AC137" s="33">
        <f t="shared" si="80"/>
        <v>0</v>
      </c>
      <c r="AD137" s="33">
        <f t="shared" si="81"/>
        <v>0</v>
      </c>
      <c r="AE137" s="33">
        <f t="shared" si="82"/>
        <v>0</v>
      </c>
      <c r="AF137" s="33">
        <f t="shared" si="83"/>
        <v>0</v>
      </c>
      <c r="AG137" s="33">
        <f t="shared" si="60"/>
        <v>0</v>
      </c>
      <c r="AH137" s="33">
        <f t="shared" si="60"/>
        <v>0</v>
      </c>
      <c r="AI137" s="33">
        <f t="shared" si="60"/>
        <v>0</v>
      </c>
      <c r="AJ137" s="83">
        <f t="shared" si="53"/>
        <v>0</v>
      </c>
    </row>
    <row r="138" spans="1:36" s="50" customFormat="1" ht="15">
      <c r="A138" s="26" t="s">
        <v>91</v>
      </c>
      <c r="B138" s="18" t="s">
        <v>90</v>
      </c>
      <c r="C138" s="19" t="s">
        <v>57</v>
      </c>
      <c r="D138" s="19" t="s">
        <v>7</v>
      </c>
      <c r="E138" s="152" t="s">
        <v>352</v>
      </c>
      <c r="F138" s="19" t="s">
        <v>171</v>
      </c>
      <c r="G138" s="19" t="s">
        <v>171</v>
      </c>
      <c r="H138" s="56">
        <f aca="true" t="shared" si="84" ref="H138:U138">H139</f>
        <v>399700</v>
      </c>
      <c r="I138" s="33">
        <f t="shared" si="84"/>
        <v>399700</v>
      </c>
      <c r="J138" s="33">
        <f t="shared" si="84"/>
        <v>399700</v>
      </c>
      <c r="K138" s="33">
        <f t="shared" si="84"/>
        <v>399700</v>
      </c>
      <c r="L138" s="33">
        <f t="shared" si="84"/>
        <v>0</v>
      </c>
      <c r="M138" s="33">
        <f t="shared" si="84"/>
        <v>0</v>
      </c>
      <c r="N138" s="33">
        <f t="shared" si="84"/>
        <v>0</v>
      </c>
      <c r="O138" s="33">
        <f t="shared" si="84"/>
        <v>0</v>
      </c>
      <c r="P138" s="33">
        <f t="shared" si="84"/>
        <v>0</v>
      </c>
      <c r="Q138" s="33">
        <f t="shared" si="84"/>
        <v>0</v>
      </c>
      <c r="R138" s="33">
        <f t="shared" si="84"/>
        <v>0</v>
      </c>
      <c r="S138" s="33">
        <f t="shared" si="84"/>
        <v>0</v>
      </c>
      <c r="T138" s="33">
        <f t="shared" si="84"/>
        <v>399700</v>
      </c>
      <c r="U138" s="66">
        <f t="shared" si="84"/>
        <v>132000</v>
      </c>
      <c r="V138" s="33">
        <f t="shared" si="54"/>
        <v>33.02476857643232</v>
      </c>
      <c r="W138" s="34">
        <f t="shared" si="50"/>
        <v>267700</v>
      </c>
      <c r="X138" s="33">
        <f t="shared" si="51"/>
        <v>0</v>
      </c>
      <c r="Y138" s="33">
        <f t="shared" si="51"/>
        <v>0</v>
      </c>
      <c r="Z138" s="33">
        <f t="shared" si="51"/>
        <v>0</v>
      </c>
      <c r="AA138" s="33">
        <f t="shared" si="51"/>
        <v>-399700</v>
      </c>
      <c r="AB138" s="33">
        <f t="shared" si="73"/>
        <v>0</v>
      </c>
      <c r="AC138" s="33">
        <f t="shared" si="80"/>
        <v>0</v>
      </c>
      <c r="AD138" s="33">
        <f t="shared" si="81"/>
        <v>0</v>
      </c>
      <c r="AE138" s="33">
        <f t="shared" si="82"/>
        <v>0</v>
      </c>
      <c r="AF138" s="33">
        <f t="shared" si="83"/>
        <v>0</v>
      </c>
      <c r="AG138" s="33">
        <f t="shared" si="60"/>
        <v>0</v>
      </c>
      <c r="AH138" s="33">
        <f t="shared" si="60"/>
        <v>0</v>
      </c>
      <c r="AI138" s="33">
        <f t="shared" si="60"/>
        <v>399700</v>
      </c>
      <c r="AJ138" s="84">
        <f t="shared" si="53"/>
        <v>0</v>
      </c>
    </row>
    <row r="139" spans="1:36" s="81" customFormat="1" ht="34.5">
      <c r="A139" s="27" t="s">
        <v>61</v>
      </c>
      <c r="B139" s="20" t="s">
        <v>90</v>
      </c>
      <c r="C139" s="21" t="s">
        <v>57</v>
      </c>
      <c r="D139" s="21" t="s">
        <v>7</v>
      </c>
      <c r="E139" s="152" t="s">
        <v>352</v>
      </c>
      <c r="F139" s="21" t="s">
        <v>62</v>
      </c>
      <c r="G139" s="21" t="s">
        <v>171</v>
      </c>
      <c r="H139" s="57">
        <f>H140</f>
        <v>399700</v>
      </c>
      <c r="I139" s="34">
        <f aca="true" t="shared" si="85" ref="I139:U140">I140</f>
        <v>399700</v>
      </c>
      <c r="J139" s="34">
        <f t="shared" si="85"/>
        <v>399700</v>
      </c>
      <c r="K139" s="34">
        <f t="shared" si="85"/>
        <v>399700</v>
      </c>
      <c r="L139" s="34">
        <f t="shared" si="85"/>
        <v>0</v>
      </c>
      <c r="M139" s="34">
        <f t="shared" si="85"/>
        <v>0</v>
      </c>
      <c r="N139" s="34">
        <f t="shared" si="85"/>
        <v>0</v>
      </c>
      <c r="O139" s="34">
        <f t="shared" si="85"/>
        <v>0</v>
      </c>
      <c r="P139" s="34">
        <f t="shared" si="85"/>
        <v>0</v>
      </c>
      <c r="Q139" s="34">
        <f t="shared" si="85"/>
        <v>0</v>
      </c>
      <c r="R139" s="34">
        <f t="shared" si="85"/>
        <v>0</v>
      </c>
      <c r="S139" s="34">
        <f t="shared" si="85"/>
        <v>0</v>
      </c>
      <c r="T139" s="34">
        <f t="shared" si="85"/>
        <v>399700</v>
      </c>
      <c r="U139" s="67">
        <f t="shared" si="85"/>
        <v>132000</v>
      </c>
      <c r="V139" s="33">
        <f t="shared" si="54"/>
        <v>33.02476857643232</v>
      </c>
      <c r="W139" s="34">
        <f t="shared" si="50"/>
        <v>267700</v>
      </c>
      <c r="X139" s="33">
        <f t="shared" si="51"/>
        <v>0</v>
      </c>
      <c r="Y139" s="33">
        <f t="shared" si="51"/>
        <v>0</v>
      </c>
      <c r="Z139" s="33">
        <f t="shared" si="51"/>
        <v>0</v>
      </c>
      <c r="AA139" s="33">
        <f t="shared" si="51"/>
        <v>-399700</v>
      </c>
      <c r="AB139" s="33">
        <f t="shared" si="73"/>
        <v>0</v>
      </c>
      <c r="AC139" s="33">
        <f t="shared" si="80"/>
        <v>0</v>
      </c>
      <c r="AD139" s="33">
        <f t="shared" si="81"/>
        <v>0</v>
      </c>
      <c r="AE139" s="33">
        <f t="shared" si="82"/>
        <v>0</v>
      </c>
      <c r="AF139" s="33">
        <f t="shared" si="83"/>
        <v>0</v>
      </c>
      <c r="AG139" s="33">
        <f t="shared" si="60"/>
        <v>0</v>
      </c>
      <c r="AH139" s="33">
        <f t="shared" si="60"/>
        <v>0</v>
      </c>
      <c r="AI139" s="33">
        <f t="shared" si="60"/>
        <v>399700</v>
      </c>
      <c r="AJ139" s="83">
        <f t="shared" si="53"/>
        <v>0</v>
      </c>
    </row>
    <row r="140" spans="1:36" s="81" customFormat="1" ht="34.5">
      <c r="A140" s="27" t="s">
        <v>63</v>
      </c>
      <c r="B140" s="20" t="s">
        <v>90</v>
      </c>
      <c r="C140" s="21" t="s">
        <v>57</v>
      </c>
      <c r="D140" s="21" t="s">
        <v>7</v>
      </c>
      <c r="E140" s="152" t="s">
        <v>352</v>
      </c>
      <c r="F140" s="21" t="s">
        <v>64</v>
      </c>
      <c r="G140" s="21" t="s">
        <v>171</v>
      </c>
      <c r="H140" s="57">
        <f>H141</f>
        <v>399700</v>
      </c>
      <c r="I140" s="34">
        <f t="shared" si="85"/>
        <v>399700</v>
      </c>
      <c r="J140" s="34">
        <f t="shared" si="85"/>
        <v>399700</v>
      </c>
      <c r="K140" s="34">
        <f t="shared" si="85"/>
        <v>399700</v>
      </c>
      <c r="L140" s="34">
        <f t="shared" si="85"/>
        <v>0</v>
      </c>
      <c r="M140" s="34">
        <f t="shared" si="85"/>
        <v>0</v>
      </c>
      <c r="N140" s="34">
        <f t="shared" si="85"/>
        <v>0</v>
      </c>
      <c r="O140" s="34">
        <f t="shared" si="85"/>
        <v>0</v>
      </c>
      <c r="P140" s="34">
        <f t="shared" si="85"/>
        <v>0</v>
      </c>
      <c r="Q140" s="34">
        <f t="shared" si="85"/>
        <v>0</v>
      </c>
      <c r="R140" s="34">
        <f t="shared" si="85"/>
        <v>0</v>
      </c>
      <c r="S140" s="34">
        <f t="shared" si="85"/>
        <v>0</v>
      </c>
      <c r="T140" s="34">
        <f t="shared" si="85"/>
        <v>399700</v>
      </c>
      <c r="U140" s="67">
        <f t="shared" si="85"/>
        <v>132000</v>
      </c>
      <c r="V140" s="33">
        <f t="shared" si="54"/>
        <v>33.02476857643232</v>
      </c>
      <c r="W140" s="34">
        <f t="shared" si="50"/>
        <v>267700</v>
      </c>
      <c r="X140" s="33">
        <f t="shared" si="51"/>
        <v>0</v>
      </c>
      <c r="Y140" s="33">
        <f t="shared" si="51"/>
        <v>0</v>
      </c>
      <c r="Z140" s="33">
        <f t="shared" si="51"/>
        <v>0</v>
      </c>
      <c r="AA140" s="33">
        <f t="shared" si="51"/>
        <v>-399700</v>
      </c>
      <c r="AB140" s="33">
        <f t="shared" si="73"/>
        <v>0</v>
      </c>
      <c r="AC140" s="33">
        <f t="shared" si="80"/>
        <v>0</v>
      </c>
      <c r="AD140" s="33">
        <f t="shared" si="81"/>
        <v>0</v>
      </c>
      <c r="AE140" s="33">
        <f t="shared" si="82"/>
        <v>0</v>
      </c>
      <c r="AF140" s="33">
        <f t="shared" si="83"/>
        <v>0</v>
      </c>
      <c r="AG140" s="33">
        <f t="shared" si="60"/>
        <v>0</v>
      </c>
      <c r="AH140" s="33">
        <f t="shared" si="60"/>
        <v>0</v>
      </c>
      <c r="AI140" s="33">
        <f t="shared" si="60"/>
        <v>399700</v>
      </c>
      <c r="AJ140" s="83">
        <f t="shared" si="53"/>
        <v>0</v>
      </c>
    </row>
    <row r="141" spans="1:36" s="81" customFormat="1" ht="23.25">
      <c r="A141" s="27" t="s">
        <v>180</v>
      </c>
      <c r="B141" s="20" t="s">
        <v>90</v>
      </c>
      <c r="C141" s="21" t="s">
        <v>57</v>
      </c>
      <c r="D141" s="21" t="s">
        <v>7</v>
      </c>
      <c r="E141" s="152" t="s">
        <v>352</v>
      </c>
      <c r="F141" s="21" t="s">
        <v>64</v>
      </c>
      <c r="G141" s="21" t="s">
        <v>179</v>
      </c>
      <c r="H141" s="57">
        <f>H142+H143+H144+H145+H146+H147+H148+H149+H150+H151+H152</f>
        <v>399700</v>
      </c>
      <c r="I141" s="34">
        <f aca="true" t="shared" si="86" ref="I141:U141">I142+I143+I144+I145+I146+I147+I148+I149+I150+I151+I152</f>
        <v>399700</v>
      </c>
      <c r="J141" s="34">
        <f t="shared" si="86"/>
        <v>399700</v>
      </c>
      <c r="K141" s="34">
        <f t="shared" si="86"/>
        <v>399700</v>
      </c>
      <c r="L141" s="34">
        <f t="shared" si="86"/>
        <v>0</v>
      </c>
      <c r="M141" s="34">
        <f t="shared" si="86"/>
        <v>0</v>
      </c>
      <c r="N141" s="34">
        <f t="shared" si="86"/>
        <v>0</v>
      </c>
      <c r="O141" s="34">
        <f>O142+O143+O144+O145+O146+O147+O148+O149+O150+O151+O152</f>
        <v>0</v>
      </c>
      <c r="P141" s="34">
        <f>P142+P143+P144+P145+P146+P147+P148+P149+P150+P151+P152</f>
        <v>0</v>
      </c>
      <c r="Q141" s="34">
        <f>Q142+Q143+Q144+Q145+Q146+Q147+Q148+Q149+Q150+Q151+Q152</f>
        <v>0</v>
      </c>
      <c r="R141" s="34">
        <f>R142+R143+R144+R145+R146+R147+R148+R149+R150+R151+R152</f>
        <v>0</v>
      </c>
      <c r="S141" s="34">
        <f>S142+S143+S144+S145+S146+S147+S148+S149+S150+S151+S152</f>
        <v>0</v>
      </c>
      <c r="T141" s="34">
        <f t="shared" si="86"/>
        <v>399700</v>
      </c>
      <c r="U141" s="67">
        <f t="shared" si="86"/>
        <v>132000</v>
      </c>
      <c r="V141" s="33">
        <f t="shared" si="54"/>
        <v>33.02476857643232</v>
      </c>
      <c r="W141" s="34">
        <f t="shared" si="50"/>
        <v>267700</v>
      </c>
      <c r="X141" s="33">
        <f t="shared" si="51"/>
        <v>0</v>
      </c>
      <c r="Y141" s="33">
        <f t="shared" si="51"/>
        <v>0</v>
      </c>
      <c r="Z141" s="33">
        <f t="shared" si="51"/>
        <v>0</v>
      </c>
      <c r="AA141" s="33">
        <f t="shared" si="51"/>
        <v>-399700</v>
      </c>
      <c r="AB141" s="33">
        <f t="shared" si="73"/>
        <v>0</v>
      </c>
      <c r="AC141" s="33">
        <f t="shared" si="80"/>
        <v>0</v>
      </c>
      <c r="AD141" s="33">
        <f t="shared" si="81"/>
        <v>0</v>
      </c>
      <c r="AE141" s="33">
        <f t="shared" si="82"/>
        <v>0</v>
      </c>
      <c r="AF141" s="33">
        <f t="shared" si="83"/>
        <v>0</v>
      </c>
      <c r="AG141" s="33">
        <f t="shared" si="60"/>
        <v>0</v>
      </c>
      <c r="AH141" s="33">
        <f t="shared" si="60"/>
        <v>0</v>
      </c>
      <c r="AI141" s="33">
        <f t="shared" si="60"/>
        <v>399700</v>
      </c>
      <c r="AJ141" s="83">
        <f t="shared" si="53"/>
        <v>0</v>
      </c>
    </row>
    <row r="142" spans="1:36" s="81" customFormat="1" ht="15" hidden="1">
      <c r="A142" s="27" t="s">
        <v>195</v>
      </c>
      <c r="B142" s="20"/>
      <c r="C142" s="21"/>
      <c r="D142" s="21"/>
      <c r="E142" s="153"/>
      <c r="F142" s="21"/>
      <c r="G142" s="21" t="s">
        <v>194</v>
      </c>
      <c r="H142" s="57">
        <v>261000</v>
      </c>
      <c r="I142" s="57">
        <v>261000</v>
      </c>
      <c r="J142" s="34">
        <v>261000</v>
      </c>
      <c r="K142" s="34">
        <v>261000</v>
      </c>
      <c r="L142" s="34"/>
      <c r="M142" s="34"/>
      <c r="N142" s="34"/>
      <c r="O142" s="34"/>
      <c r="P142" s="34"/>
      <c r="Q142" s="35"/>
      <c r="R142" s="35"/>
      <c r="S142" s="35"/>
      <c r="T142" s="35">
        <v>261000</v>
      </c>
      <c r="U142" s="68">
        <v>86786.52</v>
      </c>
      <c r="V142" s="33">
        <f t="shared" si="54"/>
        <v>33.25154022988506</v>
      </c>
      <c r="W142" s="34">
        <f t="shared" si="50"/>
        <v>174213.47999999998</v>
      </c>
      <c r="X142" s="33">
        <f t="shared" si="51"/>
        <v>0</v>
      </c>
      <c r="Y142" s="33">
        <f t="shared" si="51"/>
        <v>0</v>
      </c>
      <c r="Z142" s="33">
        <f t="shared" si="51"/>
        <v>0</v>
      </c>
      <c r="AA142" s="33">
        <f t="shared" si="51"/>
        <v>-261000</v>
      </c>
      <c r="AB142" s="33">
        <f t="shared" si="73"/>
        <v>0</v>
      </c>
      <c r="AC142" s="33">
        <f t="shared" si="80"/>
        <v>0</v>
      </c>
      <c r="AD142" s="33">
        <f t="shared" si="81"/>
        <v>0</v>
      </c>
      <c r="AE142" s="33">
        <f t="shared" si="82"/>
        <v>0</v>
      </c>
      <c r="AF142" s="33">
        <f t="shared" si="83"/>
        <v>0</v>
      </c>
      <c r="AG142" s="33">
        <f t="shared" si="60"/>
        <v>0</v>
      </c>
      <c r="AH142" s="33">
        <f t="shared" si="60"/>
        <v>0</v>
      </c>
      <c r="AI142" s="33">
        <f t="shared" si="60"/>
        <v>261000</v>
      </c>
      <c r="AJ142" s="83">
        <f aca="true" t="shared" si="87" ref="AJ142:AJ179">Y142+Z142+AA142+AB142+AC142+AD142+AE142+AF142+AG142+AH142+AI142</f>
        <v>0</v>
      </c>
    </row>
    <row r="143" spans="1:36" s="81" customFormat="1" ht="15" hidden="1">
      <c r="A143" s="27" t="s">
        <v>205</v>
      </c>
      <c r="B143" s="20"/>
      <c r="C143" s="21"/>
      <c r="D143" s="21"/>
      <c r="E143" s="153"/>
      <c r="F143" s="21"/>
      <c r="G143" s="21" t="s">
        <v>204</v>
      </c>
      <c r="H143" s="57">
        <v>300</v>
      </c>
      <c r="I143" s="57">
        <v>300</v>
      </c>
      <c r="J143" s="34">
        <v>300</v>
      </c>
      <c r="K143" s="34">
        <v>300</v>
      </c>
      <c r="L143" s="34"/>
      <c r="M143" s="34"/>
      <c r="N143" s="34"/>
      <c r="O143" s="34"/>
      <c r="P143" s="34"/>
      <c r="Q143" s="35"/>
      <c r="R143" s="35"/>
      <c r="S143" s="35"/>
      <c r="T143" s="35">
        <v>300</v>
      </c>
      <c r="U143" s="68"/>
      <c r="V143" s="33">
        <f t="shared" si="54"/>
        <v>0</v>
      </c>
      <c r="W143" s="34">
        <f t="shared" si="50"/>
        <v>300</v>
      </c>
      <c r="X143" s="33">
        <f t="shared" si="51"/>
        <v>0</v>
      </c>
      <c r="Y143" s="33">
        <f t="shared" si="51"/>
        <v>0</v>
      </c>
      <c r="Z143" s="33">
        <f t="shared" si="51"/>
        <v>0</v>
      </c>
      <c r="AA143" s="33">
        <f t="shared" si="51"/>
        <v>-300</v>
      </c>
      <c r="AB143" s="33">
        <f t="shared" si="73"/>
        <v>0</v>
      </c>
      <c r="AC143" s="33">
        <f t="shared" si="80"/>
        <v>0</v>
      </c>
      <c r="AD143" s="33">
        <f t="shared" si="81"/>
        <v>0</v>
      </c>
      <c r="AE143" s="33">
        <f t="shared" si="82"/>
        <v>0</v>
      </c>
      <c r="AF143" s="33">
        <f t="shared" si="83"/>
        <v>0</v>
      </c>
      <c r="AG143" s="33">
        <f t="shared" si="60"/>
        <v>0</v>
      </c>
      <c r="AH143" s="33">
        <f t="shared" si="60"/>
        <v>0</v>
      </c>
      <c r="AI143" s="33">
        <f t="shared" si="60"/>
        <v>300</v>
      </c>
      <c r="AJ143" s="83">
        <f t="shared" si="87"/>
        <v>0</v>
      </c>
    </row>
    <row r="144" spans="1:36" s="81" customFormat="1" ht="15" hidden="1">
      <c r="A144" s="27" t="s">
        <v>196</v>
      </c>
      <c r="B144" s="20"/>
      <c r="C144" s="21"/>
      <c r="D144" s="21"/>
      <c r="E144" s="153"/>
      <c r="F144" s="21"/>
      <c r="G144" s="21" t="s">
        <v>193</v>
      </c>
      <c r="H144" s="57">
        <v>79000</v>
      </c>
      <c r="I144" s="57">
        <v>79000</v>
      </c>
      <c r="J144" s="34">
        <v>79000</v>
      </c>
      <c r="K144" s="34">
        <v>79000</v>
      </c>
      <c r="L144" s="34"/>
      <c r="M144" s="34"/>
      <c r="N144" s="34"/>
      <c r="O144" s="34"/>
      <c r="P144" s="34"/>
      <c r="Q144" s="35"/>
      <c r="R144" s="35"/>
      <c r="S144" s="35"/>
      <c r="T144" s="35">
        <v>79000</v>
      </c>
      <c r="U144" s="68">
        <v>26209.53</v>
      </c>
      <c r="V144" s="33">
        <f t="shared" si="54"/>
        <v>33.17662025316456</v>
      </c>
      <c r="W144" s="34">
        <f t="shared" si="50"/>
        <v>52790.47</v>
      </c>
      <c r="X144" s="33">
        <f t="shared" si="51"/>
        <v>0</v>
      </c>
      <c r="Y144" s="33">
        <f t="shared" si="51"/>
        <v>0</v>
      </c>
      <c r="Z144" s="33">
        <f t="shared" si="51"/>
        <v>0</v>
      </c>
      <c r="AA144" s="33">
        <f t="shared" si="51"/>
        <v>-79000</v>
      </c>
      <c r="AB144" s="33">
        <f t="shared" si="73"/>
        <v>0</v>
      </c>
      <c r="AC144" s="33">
        <f t="shared" si="80"/>
        <v>0</v>
      </c>
      <c r="AD144" s="33">
        <f t="shared" si="81"/>
        <v>0</v>
      </c>
      <c r="AE144" s="33">
        <f t="shared" si="82"/>
        <v>0</v>
      </c>
      <c r="AF144" s="33">
        <f t="shared" si="83"/>
        <v>0</v>
      </c>
      <c r="AG144" s="33">
        <f t="shared" si="60"/>
        <v>0</v>
      </c>
      <c r="AH144" s="33">
        <f t="shared" si="60"/>
        <v>0</v>
      </c>
      <c r="AI144" s="33">
        <f t="shared" si="60"/>
        <v>79000</v>
      </c>
      <c r="AJ144" s="83">
        <f t="shared" si="87"/>
        <v>0</v>
      </c>
    </row>
    <row r="145" spans="1:36" s="81" customFormat="1" ht="15" hidden="1">
      <c r="A145" s="27" t="s">
        <v>203</v>
      </c>
      <c r="B145" s="20"/>
      <c r="C145" s="21"/>
      <c r="D145" s="21"/>
      <c r="E145" s="153"/>
      <c r="F145" s="21"/>
      <c r="G145" s="21" t="s">
        <v>198</v>
      </c>
      <c r="H145" s="57">
        <v>1300</v>
      </c>
      <c r="I145" s="57">
        <v>1300</v>
      </c>
      <c r="J145" s="34">
        <v>1300</v>
      </c>
      <c r="K145" s="34">
        <v>1300</v>
      </c>
      <c r="L145" s="34"/>
      <c r="M145" s="34"/>
      <c r="N145" s="34"/>
      <c r="O145" s="34"/>
      <c r="P145" s="34"/>
      <c r="Q145" s="35"/>
      <c r="R145" s="35"/>
      <c r="S145" s="35"/>
      <c r="T145" s="35">
        <v>1300</v>
      </c>
      <c r="U145" s="68">
        <v>200.6</v>
      </c>
      <c r="V145" s="33">
        <f t="shared" si="54"/>
        <v>15.430769230769231</v>
      </c>
      <c r="W145" s="34">
        <f t="shared" si="50"/>
        <v>1099.4</v>
      </c>
      <c r="X145" s="33">
        <f t="shared" si="51"/>
        <v>0</v>
      </c>
      <c r="Y145" s="33">
        <f t="shared" si="51"/>
        <v>0</v>
      </c>
      <c r="Z145" s="33">
        <f t="shared" si="51"/>
        <v>0</v>
      </c>
      <c r="AA145" s="33">
        <f t="shared" si="51"/>
        <v>-1300</v>
      </c>
      <c r="AB145" s="33">
        <f t="shared" si="73"/>
        <v>0</v>
      </c>
      <c r="AC145" s="33">
        <f t="shared" si="80"/>
        <v>0</v>
      </c>
      <c r="AD145" s="33">
        <f t="shared" si="81"/>
        <v>0</v>
      </c>
      <c r="AE145" s="33">
        <f t="shared" si="82"/>
        <v>0</v>
      </c>
      <c r="AF145" s="33">
        <f t="shared" si="83"/>
        <v>0</v>
      </c>
      <c r="AG145" s="33">
        <f t="shared" si="60"/>
        <v>0</v>
      </c>
      <c r="AH145" s="33">
        <f t="shared" si="60"/>
        <v>0</v>
      </c>
      <c r="AI145" s="33">
        <f t="shared" si="60"/>
        <v>1300</v>
      </c>
      <c r="AJ145" s="83">
        <f t="shared" si="87"/>
        <v>0</v>
      </c>
    </row>
    <row r="146" spans="1:36" s="81" customFormat="1" ht="15" hidden="1">
      <c r="A146" s="27" t="s">
        <v>202</v>
      </c>
      <c r="B146" s="20"/>
      <c r="C146" s="21"/>
      <c r="D146" s="21"/>
      <c r="E146" s="153"/>
      <c r="F146" s="21"/>
      <c r="G146" s="21" t="s">
        <v>199</v>
      </c>
      <c r="H146" s="57">
        <v>300</v>
      </c>
      <c r="I146" s="57">
        <v>300</v>
      </c>
      <c r="J146" s="34">
        <v>300</v>
      </c>
      <c r="K146" s="34">
        <v>300</v>
      </c>
      <c r="L146" s="34"/>
      <c r="M146" s="34"/>
      <c r="N146" s="34"/>
      <c r="O146" s="34"/>
      <c r="P146" s="34"/>
      <c r="Q146" s="35"/>
      <c r="R146" s="35"/>
      <c r="S146" s="35"/>
      <c r="T146" s="35">
        <v>300</v>
      </c>
      <c r="U146" s="68"/>
      <c r="V146" s="33">
        <f t="shared" si="54"/>
        <v>0</v>
      </c>
      <c r="W146" s="34">
        <f t="shared" si="50"/>
        <v>300</v>
      </c>
      <c r="X146" s="33">
        <f t="shared" si="51"/>
        <v>0</v>
      </c>
      <c r="Y146" s="33">
        <f t="shared" si="51"/>
        <v>0</v>
      </c>
      <c r="Z146" s="33">
        <f t="shared" si="51"/>
        <v>0</v>
      </c>
      <c r="AA146" s="33">
        <f t="shared" si="51"/>
        <v>-300</v>
      </c>
      <c r="AB146" s="33">
        <f t="shared" si="73"/>
        <v>0</v>
      </c>
      <c r="AC146" s="33">
        <f t="shared" si="80"/>
        <v>0</v>
      </c>
      <c r="AD146" s="33">
        <f t="shared" si="81"/>
        <v>0</v>
      </c>
      <c r="AE146" s="33">
        <f t="shared" si="82"/>
        <v>0</v>
      </c>
      <c r="AF146" s="33">
        <f t="shared" si="83"/>
        <v>0</v>
      </c>
      <c r="AG146" s="33">
        <f t="shared" si="60"/>
        <v>0</v>
      </c>
      <c r="AH146" s="33">
        <f t="shared" si="60"/>
        <v>0</v>
      </c>
      <c r="AI146" s="33">
        <f t="shared" si="60"/>
        <v>300</v>
      </c>
      <c r="AJ146" s="83">
        <f t="shared" si="87"/>
        <v>0</v>
      </c>
    </row>
    <row r="147" spans="1:36" s="81" customFormat="1" ht="15" hidden="1">
      <c r="A147" s="27" t="s">
        <v>188</v>
      </c>
      <c r="B147" s="20"/>
      <c r="C147" s="21"/>
      <c r="D147" s="21"/>
      <c r="E147" s="153"/>
      <c r="F147" s="21"/>
      <c r="G147" s="21" t="s">
        <v>186</v>
      </c>
      <c r="H147" s="57">
        <v>17800</v>
      </c>
      <c r="I147" s="57">
        <v>17800</v>
      </c>
      <c r="J147" s="34">
        <v>17800</v>
      </c>
      <c r="K147" s="34">
        <v>17800</v>
      </c>
      <c r="L147" s="34"/>
      <c r="M147" s="34"/>
      <c r="N147" s="35"/>
      <c r="O147" s="35"/>
      <c r="P147" s="35"/>
      <c r="Q147" s="35"/>
      <c r="R147" s="35"/>
      <c r="S147" s="35"/>
      <c r="T147" s="35">
        <v>17800</v>
      </c>
      <c r="U147" s="68">
        <v>4631.56</v>
      </c>
      <c r="V147" s="33">
        <f t="shared" si="54"/>
        <v>26.020000000000003</v>
      </c>
      <c r="W147" s="34">
        <f t="shared" si="50"/>
        <v>13168.439999999999</v>
      </c>
      <c r="X147" s="33">
        <f t="shared" si="51"/>
        <v>0</v>
      </c>
      <c r="Y147" s="33">
        <f t="shared" si="51"/>
        <v>0</v>
      </c>
      <c r="Z147" s="33">
        <f t="shared" si="51"/>
        <v>0</v>
      </c>
      <c r="AA147" s="33">
        <f aca="true" t="shared" si="88" ref="AA147:AI179">L147-K147</f>
        <v>-17800</v>
      </c>
      <c r="AB147" s="33">
        <f t="shared" si="73"/>
        <v>0</v>
      </c>
      <c r="AC147" s="33">
        <f t="shared" si="80"/>
        <v>0</v>
      </c>
      <c r="AD147" s="33">
        <f t="shared" si="81"/>
        <v>0</v>
      </c>
      <c r="AE147" s="33">
        <f t="shared" si="82"/>
        <v>0</v>
      </c>
      <c r="AF147" s="33">
        <f t="shared" si="83"/>
        <v>0</v>
      </c>
      <c r="AG147" s="33">
        <f t="shared" si="60"/>
        <v>0</v>
      </c>
      <c r="AH147" s="33">
        <f t="shared" si="60"/>
        <v>0</v>
      </c>
      <c r="AI147" s="33">
        <f t="shared" si="60"/>
        <v>17800</v>
      </c>
      <c r="AJ147" s="83">
        <f t="shared" si="87"/>
        <v>0</v>
      </c>
    </row>
    <row r="148" spans="1:36" s="81" customFormat="1" ht="15" hidden="1">
      <c r="A148" s="27" t="s">
        <v>189</v>
      </c>
      <c r="B148" s="20"/>
      <c r="C148" s="21"/>
      <c r="D148" s="21"/>
      <c r="E148" s="153"/>
      <c r="F148" s="21"/>
      <c r="G148" s="21" t="s">
        <v>187</v>
      </c>
      <c r="H148" s="57">
        <v>3000</v>
      </c>
      <c r="I148" s="57">
        <v>3000</v>
      </c>
      <c r="J148" s="34">
        <v>3000</v>
      </c>
      <c r="K148" s="34">
        <v>3000</v>
      </c>
      <c r="L148" s="34"/>
      <c r="M148" s="34"/>
      <c r="N148" s="35"/>
      <c r="O148" s="35"/>
      <c r="P148" s="35"/>
      <c r="Q148" s="35"/>
      <c r="R148" s="35"/>
      <c r="S148" s="35"/>
      <c r="T148" s="35">
        <v>3000</v>
      </c>
      <c r="U148" s="68"/>
      <c r="V148" s="33">
        <f t="shared" si="54"/>
        <v>0</v>
      </c>
      <c r="W148" s="34">
        <f aca="true" t="shared" si="89" ref="W148:W179">T148-U148</f>
        <v>3000</v>
      </c>
      <c r="X148" s="33">
        <f aca="true" t="shared" si="90" ref="X148:Z179">I148-H148</f>
        <v>0</v>
      </c>
      <c r="Y148" s="33">
        <f t="shared" si="90"/>
        <v>0</v>
      </c>
      <c r="Z148" s="33">
        <f t="shared" si="90"/>
        <v>0</v>
      </c>
      <c r="AA148" s="33">
        <f t="shared" si="88"/>
        <v>-3000</v>
      </c>
      <c r="AB148" s="33">
        <f t="shared" si="88"/>
        <v>0</v>
      </c>
      <c r="AC148" s="33">
        <f t="shared" si="88"/>
        <v>0</v>
      </c>
      <c r="AD148" s="33">
        <f t="shared" si="88"/>
        <v>0</v>
      </c>
      <c r="AE148" s="33">
        <f t="shared" si="88"/>
        <v>0</v>
      </c>
      <c r="AF148" s="33">
        <f t="shared" si="88"/>
        <v>0</v>
      </c>
      <c r="AG148" s="33">
        <f t="shared" si="60"/>
        <v>0</v>
      </c>
      <c r="AH148" s="33">
        <f t="shared" si="60"/>
        <v>0</v>
      </c>
      <c r="AI148" s="33">
        <f t="shared" si="60"/>
        <v>3000</v>
      </c>
      <c r="AJ148" s="83">
        <f t="shared" si="87"/>
        <v>0</v>
      </c>
    </row>
    <row r="149" spans="1:36" s="81" customFormat="1" ht="15" hidden="1">
      <c r="A149" s="27" t="s">
        <v>183</v>
      </c>
      <c r="B149" s="20"/>
      <c r="C149" s="21"/>
      <c r="D149" s="21"/>
      <c r="E149" s="153"/>
      <c r="F149" s="21"/>
      <c r="G149" s="21" t="s">
        <v>181</v>
      </c>
      <c r="H149" s="57">
        <v>4000</v>
      </c>
      <c r="I149" s="57">
        <v>4000</v>
      </c>
      <c r="J149" s="34">
        <v>4000</v>
      </c>
      <c r="K149" s="34">
        <v>4000</v>
      </c>
      <c r="L149" s="34"/>
      <c r="M149" s="34"/>
      <c r="N149" s="35"/>
      <c r="O149" s="35"/>
      <c r="P149" s="35"/>
      <c r="Q149" s="35"/>
      <c r="R149" s="35"/>
      <c r="S149" s="35"/>
      <c r="T149" s="35">
        <v>4000</v>
      </c>
      <c r="U149" s="68">
        <v>836.75</v>
      </c>
      <c r="V149" s="33">
        <f t="shared" si="54"/>
        <v>20.91875</v>
      </c>
      <c r="W149" s="34">
        <f t="shared" si="89"/>
        <v>3163.25</v>
      </c>
      <c r="X149" s="33">
        <f t="shared" si="90"/>
        <v>0</v>
      </c>
      <c r="Y149" s="33">
        <f t="shared" si="90"/>
        <v>0</v>
      </c>
      <c r="Z149" s="33">
        <f t="shared" si="90"/>
        <v>0</v>
      </c>
      <c r="AA149" s="33">
        <f t="shared" si="88"/>
        <v>-4000</v>
      </c>
      <c r="AB149" s="33">
        <f t="shared" si="88"/>
        <v>0</v>
      </c>
      <c r="AC149" s="33">
        <f t="shared" si="88"/>
        <v>0</v>
      </c>
      <c r="AD149" s="33">
        <f t="shared" si="88"/>
        <v>0</v>
      </c>
      <c r="AE149" s="33">
        <f t="shared" si="88"/>
        <v>0</v>
      </c>
      <c r="AF149" s="33">
        <f t="shared" si="88"/>
        <v>0</v>
      </c>
      <c r="AG149" s="33">
        <f t="shared" si="60"/>
        <v>0</v>
      </c>
      <c r="AH149" s="33">
        <f t="shared" si="60"/>
        <v>0</v>
      </c>
      <c r="AI149" s="33">
        <f t="shared" si="60"/>
        <v>4000</v>
      </c>
      <c r="AJ149" s="83">
        <f t="shared" si="87"/>
        <v>0</v>
      </c>
    </row>
    <row r="150" spans="1:36" s="81" customFormat="1" ht="15" hidden="1">
      <c r="A150" s="27" t="s">
        <v>33</v>
      </c>
      <c r="B150" s="20"/>
      <c r="C150" s="21"/>
      <c r="D150" s="21"/>
      <c r="E150" s="153"/>
      <c r="F150" s="21"/>
      <c r="G150" s="21" t="s">
        <v>185</v>
      </c>
      <c r="H150" s="57">
        <v>30000</v>
      </c>
      <c r="I150" s="57">
        <v>30000</v>
      </c>
      <c r="J150" s="34">
        <v>30000</v>
      </c>
      <c r="K150" s="34">
        <v>30000</v>
      </c>
      <c r="L150" s="34"/>
      <c r="M150" s="34"/>
      <c r="N150" s="35"/>
      <c r="O150" s="35"/>
      <c r="P150" s="35"/>
      <c r="Q150" s="35"/>
      <c r="R150" s="35"/>
      <c r="S150" s="35"/>
      <c r="T150" s="35">
        <v>30000</v>
      </c>
      <c r="U150" s="68">
        <v>13335.04</v>
      </c>
      <c r="V150" s="33">
        <f t="shared" si="54"/>
        <v>44.45013333333333</v>
      </c>
      <c r="W150" s="34">
        <f t="shared" si="89"/>
        <v>16664.96</v>
      </c>
      <c r="X150" s="33">
        <f t="shared" si="90"/>
        <v>0</v>
      </c>
      <c r="Y150" s="33">
        <f t="shared" si="90"/>
        <v>0</v>
      </c>
      <c r="Z150" s="33">
        <f t="shared" si="90"/>
        <v>0</v>
      </c>
      <c r="AA150" s="33">
        <f t="shared" si="88"/>
        <v>-30000</v>
      </c>
      <c r="AB150" s="33">
        <f t="shared" si="88"/>
        <v>0</v>
      </c>
      <c r="AC150" s="33">
        <f t="shared" si="88"/>
        <v>0</v>
      </c>
      <c r="AD150" s="33">
        <f t="shared" si="88"/>
        <v>0</v>
      </c>
      <c r="AE150" s="33">
        <f t="shared" si="88"/>
        <v>0</v>
      </c>
      <c r="AF150" s="33">
        <f t="shared" si="88"/>
        <v>0</v>
      </c>
      <c r="AG150" s="33">
        <f t="shared" si="60"/>
        <v>0</v>
      </c>
      <c r="AH150" s="33">
        <f t="shared" si="60"/>
        <v>0</v>
      </c>
      <c r="AI150" s="33">
        <f t="shared" si="60"/>
        <v>30000</v>
      </c>
      <c r="AJ150" s="83">
        <f t="shared" si="87"/>
        <v>0</v>
      </c>
    </row>
    <row r="151" spans="1:36" s="81" customFormat="1" ht="15" hidden="1">
      <c r="A151" s="27" t="s">
        <v>201</v>
      </c>
      <c r="B151" s="20"/>
      <c r="C151" s="21"/>
      <c r="D151" s="21"/>
      <c r="E151" s="153"/>
      <c r="F151" s="21"/>
      <c r="G151" s="21" t="s">
        <v>200</v>
      </c>
      <c r="H151" s="57">
        <v>1000</v>
      </c>
      <c r="I151" s="57">
        <v>1000</v>
      </c>
      <c r="J151" s="34">
        <v>1000</v>
      </c>
      <c r="K151" s="34">
        <v>1000</v>
      </c>
      <c r="L151" s="34"/>
      <c r="M151" s="34"/>
      <c r="N151" s="35"/>
      <c r="O151" s="35"/>
      <c r="P151" s="35"/>
      <c r="Q151" s="35"/>
      <c r="R151" s="35"/>
      <c r="S151" s="35"/>
      <c r="T151" s="35">
        <v>1000</v>
      </c>
      <c r="U151" s="68"/>
      <c r="V151" s="33">
        <f t="shared" si="54"/>
        <v>0</v>
      </c>
      <c r="W151" s="34">
        <f t="shared" si="89"/>
        <v>1000</v>
      </c>
      <c r="X151" s="33">
        <f t="shared" si="90"/>
        <v>0</v>
      </c>
      <c r="Y151" s="33">
        <f t="shared" si="90"/>
        <v>0</v>
      </c>
      <c r="Z151" s="33">
        <f t="shared" si="90"/>
        <v>0</v>
      </c>
      <c r="AA151" s="33">
        <f t="shared" si="88"/>
        <v>-1000</v>
      </c>
      <c r="AB151" s="33">
        <f t="shared" si="88"/>
        <v>0</v>
      </c>
      <c r="AC151" s="33">
        <f t="shared" si="88"/>
        <v>0</v>
      </c>
      <c r="AD151" s="33">
        <f t="shared" si="88"/>
        <v>0</v>
      </c>
      <c r="AE151" s="33">
        <f t="shared" si="88"/>
        <v>0</v>
      </c>
      <c r="AF151" s="33">
        <f t="shared" si="88"/>
        <v>0</v>
      </c>
      <c r="AG151" s="33">
        <f t="shared" si="60"/>
        <v>0</v>
      </c>
      <c r="AH151" s="33">
        <f t="shared" si="60"/>
        <v>0</v>
      </c>
      <c r="AI151" s="33">
        <f t="shared" si="60"/>
        <v>1000</v>
      </c>
      <c r="AJ151" s="83">
        <f t="shared" si="87"/>
        <v>0</v>
      </c>
    </row>
    <row r="152" spans="1:36" s="81" customFormat="1" ht="15" hidden="1">
      <c r="A152" s="27" t="s">
        <v>184</v>
      </c>
      <c r="B152" s="20"/>
      <c r="C152" s="21"/>
      <c r="D152" s="21"/>
      <c r="E152" s="153"/>
      <c r="F152" s="21"/>
      <c r="G152" s="21" t="s">
        <v>182</v>
      </c>
      <c r="H152" s="57">
        <v>2000</v>
      </c>
      <c r="I152" s="57">
        <v>2000</v>
      </c>
      <c r="J152" s="34">
        <v>2000</v>
      </c>
      <c r="K152" s="34">
        <v>2000</v>
      </c>
      <c r="L152" s="34"/>
      <c r="M152" s="34"/>
      <c r="N152" s="35"/>
      <c r="O152" s="35"/>
      <c r="P152" s="35"/>
      <c r="Q152" s="35"/>
      <c r="R152" s="35"/>
      <c r="S152" s="35"/>
      <c r="T152" s="35">
        <v>2000</v>
      </c>
      <c r="U152" s="68"/>
      <c r="V152" s="33">
        <f t="shared" si="54"/>
        <v>0</v>
      </c>
      <c r="W152" s="34">
        <f t="shared" si="89"/>
        <v>2000</v>
      </c>
      <c r="X152" s="33">
        <f t="shared" si="90"/>
        <v>0</v>
      </c>
      <c r="Y152" s="33">
        <f t="shared" si="90"/>
        <v>0</v>
      </c>
      <c r="Z152" s="33">
        <f t="shared" si="90"/>
        <v>0</v>
      </c>
      <c r="AA152" s="33">
        <f t="shared" si="88"/>
        <v>-2000</v>
      </c>
      <c r="AB152" s="33">
        <f t="shared" si="88"/>
        <v>0</v>
      </c>
      <c r="AC152" s="33">
        <f t="shared" si="88"/>
        <v>0</v>
      </c>
      <c r="AD152" s="33">
        <f t="shared" si="88"/>
        <v>0</v>
      </c>
      <c r="AE152" s="33">
        <f t="shared" si="88"/>
        <v>0</v>
      </c>
      <c r="AF152" s="33">
        <f t="shared" si="88"/>
        <v>0</v>
      </c>
      <c r="AG152" s="33">
        <f t="shared" si="60"/>
        <v>0</v>
      </c>
      <c r="AH152" s="33">
        <f t="shared" si="60"/>
        <v>0</v>
      </c>
      <c r="AI152" s="33">
        <f t="shared" si="60"/>
        <v>2000</v>
      </c>
      <c r="AJ152" s="83">
        <f t="shared" si="87"/>
        <v>0</v>
      </c>
    </row>
    <row r="153" spans="1:36" s="81" customFormat="1" ht="23.25" hidden="1">
      <c r="A153" s="86" t="s">
        <v>65</v>
      </c>
      <c r="B153" s="20" t="s">
        <v>90</v>
      </c>
      <c r="C153" s="21" t="s">
        <v>57</v>
      </c>
      <c r="D153" s="21" t="s">
        <v>16</v>
      </c>
      <c r="E153" s="153" t="s">
        <v>177</v>
      </c>
      <c r="F153" s="21" t="s">
        <v>171</v>
      </c>
      <c r="G153" s="21" t="s">
        <v>171</v>
      </c>
      <c r="H153" s="57">
        <f aca="true" t="shared" si="91" ref="H153:U153">H158+H154</f>
        <v>0</v>
      </c>
      <c r="I153" s="34">
        <f t="shared" si="91"/>
        <v>0</v>
      </c>
      <c r="J153" s="34">
        <f t="shared" si="91"/>
        <v>0</v>
      </c>
      <c r="K153" s="34">
        <f t="shared" si="91"/>
        <v>0</v>
      </c>
      <c r="L153" s="34">
        <f t="shared" si="91"/>
        <v>0</v>
      </c>
      <c r="M153" s="34">
        <f t="shared" si="91"/>
        <v>0</v>
      </c>
      <c r="N153" s="34">
        <f t="shared" si="91"/>
        <v>0</v>
      </c>
      <c r="O153" s="34">
        <f t="shared" si="91"/>
        <v>0</v>
      </c>
      <c r="P153" s="34">
        <f t="shared" si="91"/>
        <v>0</v>
      </c>
      <c r="Q153" s="34">
        <f t="shared" si="91"/>
        <v>0</v>
      </c>
      <c r="R153" s="34">
        <f t="shared" si="91"/>
        <v>0</v>
      </c>
      <c r="S153" s="34">
        <f t="shared" si="91"/>
        <v>0</v>
      </c>
      <c r="T153" s="34">
        <f t="shared" si="91"/>
        <v>0</v>
      </c>
      <c r="U153" s="67">
        <f t="shared" si="91"/>
        <v>0</v>
      </c>
      <c r="V153" s="33" t="e">
        <f aca="true" t="shared" si="92" ref="V153:V179">U153/T153*100</f>
        <v>#DIV/0!</v>
      </c>
      <c r="W153" s="34">
        <f t="shared" si="89"/>
        <v>0</v>
      </c>
      <c r="X153" s="33">
        <f t="shared" si="90"/>
        <v>0</v>
      </c>
      <c r="Y153" s="33">
        <f t="shared" si="90"/>
        <v>0</v>
      </c>
      <c r="Z153" s="33">
        <f t="shared" si="90"/>
        <v>0</v>
      </c>
      <c r="AA153" s="33">
        <f t="shared" si="88"/>
        <v>0</v>
      </c>
      <c r="AB153" s="33">
        <f t="shared" si="88"/>
        <v>0</v>
      </c>
      <c r="AC153" s="33">
        <f t="shared" si="88"/>
        <v>0</v>
      </c>
      <c r="AD153" s="33">
        <f t="shared" si="88"/>
        <v>0</v>
      </c>
      <c r="AE153" s="33">
        <f t="shared" si="88"/>
        <v>0</v>
      </c>
      <c r="AF153" s="33">
        <f t="shared" si="88"/>
        <v>0</v>
      </c>
      <c r="AG153" s="33">
        <f t="shared" si="60"/>
        <v>0</v>
      </c>
      <c r="AH153" s="33">
        <f t="shared" si="60"/>
        <v>0</v>
      </c>
      <c r="AI153" s="33">
        <f t="shared" si="60"/>
        <v>0</v>
      </c>
      <c r="AJ153" s="83">
        <f t="shared" si="87"/>
        <v>0</v>
      </c>
    </row>
    <row r="154" spans="1:36" s="81" customFormat="1" ht="15" hidden="1">
      <c r="A154" s="86" t="s">
        <v>191</v>
      </c>
      <c r="B154" s="20" t="s">
        <v>90</v>
      </c>
      <c r="C154" s="21" t="s">
        <v>57</v>
      </c>
      <c r="D154" s="21" t="s">
        <v>16</v>
      </c>
      <c r="E154" s="153" t="s">
        <v>190</v>
      </c>
      <c r="F154" s="21" t="s">
        <v>171</v>
      </c>
      <c r="G154" s="21" t="s">
        <v>171</v>
      </c>
      <c r="H154" s="57">
        <f>H155+H156+H157</f>
        <v>0</v>
      </c>
      <c r="I154" s="34">
        <f aca="true" t="shared" si="93" ref="I154:U154">I155+I156+I157</f>
        <v>0</v>
      </c>
      <c r="J154" s="34">
        <f t="shared" si="93"/>
        <v>0</v>
      </c>
      <c r="K154" s="34">
        <f t="shared" si="93"/>
        <v>0</v>
      </c>
      <c r="L154" s="34">
        <f t="shared" si="93"/>
        <v>0</v>
      </c>
      <c r="M154" s="34">
        <f t="shared" si="93"/>
        <v>0</v>
      </c>
      <c r="N154" s="34">
        <f t="shared" si="93"/>
        <v>0</v>
      </c>
      <c r="O154" s="34">
        <f t="shared" si="93"/>
        <v>0</v>
      </c>
      <c r="P154" s="34">
        <f t="shared" si="93"/>
        <v>0</v>
      </c>
      <c r="Q154" s="34">
        <f t="shared" si="93"/>
        <v>0</v>
      </c>
      <c r="R154" s="34">
        <f t="shared" si="93"/>
        <v>0</v>
      </c>
      <c r="S154" s="34">
        <f t="shared" si="93"/>
        <v>0</v>
      </c>
      <c r="T154" s="34">
        <f t="shared" si="93"/>
        <v>0</v>
      </c>
      <c r="U154" s="67">
        <f t="shared" si="93"/>
        <v>0</v>
      </c>
      <c r="V154" s="33" t="e">
        <f t="shared" si="92"/>
        <v>#DIV/0!</v>
      </c>
      <c r="W154" s="34">
        <f t="shared" si="89"/>
        <v>0</v>
      </c>
      <c r="X154" s="33">
        <f t="shared" si="90"/>
        <v>0</v>
      </c>
      <c r="Y154" s="33">
        <f t="shared" si="90"/>
        <v>0</v>
      </c>
      <c r="Z154" s="33">
        <f t="shared" si="90"/>
        <v>0</v>
      </c>
      <c r="AA154" s="33">
        <f t="shared" si="88"/>
        <v>0</v>
      </c>
      <c r="AB154" s="33">
        <f t="shared" si="88"/>
        <v>0</v>
      </c>
      <c r="AC154" s="33">
        <f t="shared" si="88"/>
        <v>0</v>
      </c>
      <c r="AD154" s="33">
        <f t="shared" si="88"/>
        <v>0</v>
      </c>
      <c r="AE154" s="33">
        <f t="shared" si="88"/>
        <v>0</v>
      </c>
      <c r="AF154" s="33">
        <f t="shared" si="88"/>
        <v>0</v>
      </c>
      <c r="AG154" s="33">
        <f t="shared" si="60"/>
        <v>0</v>
      </c>
      <c r="AH154" s="33">
        <f t="shared" si="60"/>
        <v>0</v>
      </c>
      <c r="AI154" s="33">
        <f t="shared" si="60"/>
        <v>0</v>
      </c>
      <c r="AJ154" s="83">
        <f t="shared" si="87"/>
        <v>0</v>
      </c>
    </row>
    <row r="155" spans="1:36" s="81" customFormat="1" ht="15" hidden="1">
      <c r="A155" s="86" t="s">
        <v>172</v>
      </c>
      <c r="B155" s="20" t="s">
        <v>90</v>
      </c>
      <c r="C155" s="21" t="s">
        <v>57</v>
      </c>
      <c r="D155" s="21" t="s">
        <v>16</v>
      </c>
      <c r="E155" s="153" t="s">
        <v>190</v>
      </c>
      <c r="F155" s="21" t="s">
        <v>34</v>
      </c>
      <c r="G155" s="21" t="s">
        <v>185</v>
      </c>
      <c r="H155" s="57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67"/>
      <c r="V155" s="33" t="e">
        <f t="shared" si="92"/>
        <v>#DIV/0!</v>
      </c>
      <c r="W155" s="34">
        <f t="shared" si="89"/>
        <v>0</v>
      </c>
      <c r="X155" s="33">
        <f t="shared" si="90"/>
        <v>0</v>
      </c>
      <c r="Y155" s="33">
        <f t="shared" si="90"/>
        <v>0</v>
      </c>
      <c r="Z155" s="33">
        <f t="shared" si="90"/>
        <v>0</v>
      </c>
      <c r="AA155" s="33">
        <f t="shared" si="88"/>
        <v>0</v>
      </c>
      <c r="AB155" s="33">
        <f t="shared" si="88"/>
        <v>0</v>
      </c>
      <c r="AC155" s="33">
        <f t="shared" si="88"/>
        <v>0</v>
      </c>
      <c r="AD155" s="33">
        <f t="shared" si="88"/>
        <v>0</v>
      </c>
      <c r="AE155" s="33">
        <f t="shared" si="88"/>
        <v>0</v>
      </c>
      <c r="AF155" s="33">
        <f t="shared" si="88"/>
        <v>0</v>
      </c>
      <c r="AG155" s="33">
        <f t="shared" si="60"/>
        <v>0</v>
      </c>
      <c r="AH155" s="33">
        <f t="shared" si="60"/>
        <v>0</v>
      </c>
      <c r="AI155" s="33">
        <f t="shared" si="60"/>
        <v>0</v>
      </c>
      <c r="AJ155" s="83">
        <f t="shared" si="87"/>
        <v>0</v>
      </c>
    </row>
    <row r="156" spans="1:36" s="81" customFormat="1" ht="15" hidden="1">
      <c r="A156" s="86" t="s">
        <v>184</v>
      </c>
      <c r="B156" s="20" t="s">
        <v>90</v>
      </c>
      <c r="C156" s="21" t="s">
        <v>57</v>
      </c>
      <c r="D156" s="21" t="s">
        <v>16</v>
      </c>
      <c r="E156" s="153" t="s">
        <v>190</v>
      </c>
      <c r="F156" s="21" t="s">
        <v>34</v>
      </c>
      <c r="G156" s="21" t="s">
        <v>182</v>
      </c>
      <c r="H156" s="57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67"/>
      <c r="V156" s="33" t="e">
        <f t="shared" si="92"/>
        <v>#DIV/0!</v>
      </c>
      <c r="W156" s="34">
        <f t="shared" si="89"/>
        <v>0</v>
      </c>
      <c r="X156" s="33">
        <f t="shared" si="90"/>
        <v>0</v>
      </c>
      <c r="Y156" s="33">
        <f t="shared" si="90"/>
        <v>0</v>
      </c>
      <c r="Z156" s="33">
        <f t="shared" si="90"/>
        <v>0</v>
      </c>
      <c r="AA156" s="33">
        <f t="shared" si="88"/>
        <v>0</v>
      </c>
      <c r="AB156" s="33">
        <f t="shared" si="88"/>
        <v>0</v>
      </c>
      <c r="AC156" s="33">
        <f t="shared" si="88"/>
        <v>0</v>
      </c>
      <c r="AD156" s="33">
        <f t="shared" si="88"/>
        <v>0</v>
      </c>
      <c r="AE156" s="33">
        <f t="shared" si="88"/>
        <v>0</v>
      </c>
      <c r="AF156" s="33">
        <f t="shared" si="88"/>
        <v>0</v>
      </c>
      <c r="AG156" s="33">
        <f t="shared" si="60"/>
        <v>0</v>
      </c>
      <c r="AH156" s="33">
        <f t="shared" si="60"/>
        <v>0</v>
      </c>
      <c r="AI156" s="33">
        <f t="shared" si="60"/>
        <v>0</v>
      </c>
      <c r="AJ156" s="83">
        <f t="shared" si="87"/>
        <v>0</v>
      </c>
    </row>
    <row r="157" spans="1:36" s="81" customFormat="1" ht="15" hidden="1">
      <c r="A157" s="86" t="s">
        <v>170</v>
      </c>
      <c r="B157" s="20" t="s">
        <v>90</v>
      </c>
      <c r="C157" s="21" t="s">
        <v>57</v>
      </c>
      <c r="D157" s="21" t="s">
        <v>16</v>
      </c>
      <c r="E157" s="153" t="s">
        <v>190</v>
      </c>
      <c r="F157" s="21" t="s">
        <v>34</v>
      </c>
      <c r="G157" s="21" t="s">
        <v>169</v>
      </c>
      <c r="H157" s="57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67"/>
      <c r="V157" s="33" t="e">
        <f t="shared" si="92"/>
        <v>#DIV/0!</v>
      </c>
      <c r="W157" s="34">
        <f t="shared" si="89"/>
        <v>0</v>
      </c>
      <c r="X157" s="33">
        <f t="shared" si="90"/>
        <v>0</v>
      </c>
      <c r="Y157" s="33">
        <f t="shared" si="90"/>
        <v>0</v>
      </c>
      <c r="Z157" s="33">
        <f t="shared" si="90"/>
        <v>0</v>
      </c>
      <c r="AA157" s="33">
        <f t="shared" si="88"/>
        <v>0</v>
      </c>
      <c r="AB157" s="33">
        <f t="shared" si="88"/>
        <v>0</v>
      </c>
      <c r="AC157" s="33">
        <f t="shared" si="88"/>
        <v>0</v>
      </c>
      <c r="AD157" s="33">
        <f t="shared" si="88"/>
        <v>0</v>
      </c>
      <c r="AE157" s="33">
        <f t="shared" si="88"/>
        <v>0</v>
      </c>
      <c r="AF157" s="33">
        <f t="shared" si="88"/>
        <v>0</v>
      </c>
      <c r="AG157" s="33">
        <f t="shared" si="60"/>
        <v>0</v>
      </c>
      <c r="AH157" s="33">
        <f t="shared" si="60"/>
        <v>0</v>
      </c>
      <c r="AI157" s="33">
        <f t="shared" si="60"/>
        <v>0</v>
      </c>
      <c r="AJ157" s="83">
        <f t="shared" si="87"/>
        <v>0</v>
      </c>
    </row>
    <row r="158" spans="1:36" s="81" customFormat="1" ht="31.5" hidden="1">
      <c r="A158" s="32" t="s">
        <v>66</v>
      </c>
      <c r="B158" s="20" t="s">
        <v>90</v>
      </c>
      <c r="C158" s="21" t="s">
        <v>57</v>
      </c>
      <c r="D158" s="21" t="s">
        <v>16</v>
      </c>
      <c r="E158" s="153" t="s">
        <v>89</v>
      </c>
      <c r="F158" s="21" t="s">
        <v>171</v>
      </c>
      <c r="G158" s="21" t="s">
        <v>171</v>
      </c>
      <c r="H158" s="57">
        <f aca="true" t="shared" si="94" ref="H158:U158">H159</f>
        <v>0</v>
      </c>
      <c r="I158" s="34">
        <f t="shared" si="94"/>
        <v>0</v>
      </c>
      <c r="J158" s="34">
        <f t="shared" si="94"/>
        <v>0</v>
      </c>
      <c r="K158" s="34">
        <f t="shared" si="94"/>
        <v>0</v>
      </c>
      <c r="L158" s="34">
        <f t="shared" si="94"/>
        <v>0</v>
      </c>
      <c r="M158" s="34">
        <f t="shared" si="94"/>
        <v>0</v>
      </c>
      <c r="N158" s="34">
        <f t="shared" si="94"/>
        <v>0</v>
      </c>
      <c r="O158" s="34">
        <f t="shared" si="94"/>
        <v>0</v>
      </c>
      <c r="P158" s="34">
        <f t="shared" si="94"/>
        <v>0</v>
      </c>
      <c r="Q158" s="34">
        <f t="shared" si="94"/>
        <v>0</v>
      </c>
      <c r="R158" s="34">
        <f t="shared" si="94"/>
        <v>0</v>
      </c>
      <c r="S158" s="34">
        <f t="shared" si="94"/>
        <v>0</v>
      </c>
      <c r="T158" s="34">
        <f t="shared" si="94"/>
        <v>0</v>
      </c>
      <c r="U158" s="67">
        <f t="shared" si="94"/>
        <v>0</v>
      </c>
      <c r="V158" s="33" t="e">
        <f t="shared" si="92"/>
        <v>#DIV/0!</v>
      </c>
      <c r="W158" s="34">
        <f t="shared" si="89"/>
        <v>0</v>
      </c>
      <c r="X158" s="33">
        <f t="shared" si="90"/>
        <v>0</v>
      </c>
      <c r="Y158" s="33">
        <f t="shared" si="90"/>
        <v>0</v>
      </c>
      <c r="Z158" s="33">
        <f t="shared" si="90"/>
        <v>0</v>
      </c>
      <c r="AA158" s="33">
        <f t="shared" si="88"/>
        <v>0</v>
      </c>
      <c r="AB158" s="33">
        <f t="shared" si="88"/>
        <v>0</v>
      </c>
      <c r="AC158" s="33">
        <f t="shared" si="88"/>
        <v>0</v>
      </c>
      <c r="AD158" s="33">
        <f t="shared" si="88"/>
        <v>0</v>
      </c>
      <c r="AE158" s="33">
        <f t="shared" si="88"/>
        <v>0</v>
      </c>
      <c r="AF158" s="33">
        <f t="shared" si="88"/>
        <v>0</v>
      </c>
      <c r="AG158" s="33">
        <f t="shared" si="60"/>
        <v>0</v>
      </c>
      <c r="AH158" s="33">
        <f t="shared" si="60"/>
        <v>0</v>
      </c>
      <c r="AI158" s="33">
        <f t="shared" si="60"/>
        <v>0</v>
      </c>
      <c r="AJ158" s="83">
        <f t="shared" si="87"/>
        <v>0</v>
      </c>
    </row>
    <row r="159" spans="1:36" s="81" customFormat="1" ht="15.75" customHeight="1" hidden="1">
      <c r="A159" s="27" t="s">
        <v>68</v>
      </c>
      <c r="B159" s="20" t="s">
        <v>90</v>
      </c>
      <c r="C159" s="21" t="s">
        <v>57</v>
      </c>
      <c r="D159" s="21" t="s">
        <v>16</v>
      </c>
      <c r="E159" s="153" t="s">
        <v>89</v>
      </c>
      <c r="F159" s="21" t="s">
        <v>69</v>
      </c>
      <c r="G159" s="21" t="s">
        <v>171</v>
      </c>
      <c r="H159" s="57">
        <f>H160</f>
        <v>0</v>
      </c>
      <c r="I159" s="34">
        <f aca="true" t="shared" si="95" ref="I159:U160">I160</f>
        <v>0</v>
      </c>
      <c r="J159" s="34">
        <f t="shared" si="95"/>
        <v>0</v>
      </c>
      <c r="K159" s="34">
        <f t="shared" si="95"/>
        <v>0</v>
      </c>
      <c r="L159" s="34">
        <f t="shared" si="95"/>
        <v>0</v>
      </c>
      <c r="M159" s="34">
        <f t="shared" si="95"/>
        <v>0</v>
      </c>
      <c r="N159" s="34">
        <f t="shared" si="95"/>
        <v>0</v>
      </c>
      <c r="O159" s="34">
        <f t="shared" si="95"/>
        <v>0</v>
      </c>
      <c r="P159" s="34">
        <f t="shared" si="95"/>
        <v>0</v>
      </c>
      <c r="Q159" s="34">
        <f t="shared" si="95"/>
        <v>0</v>
      </c>
      <c r="R159" s="34">
        <f t="shared" si="95"/>
        <v>0</v>
      </c>
      <c r="S159" s="34">
        <f t="shared" si="95"/>
        <v>0</v>
      </c>
      <c r="T159" s="34">
        <f t="shared" si="95"/>
        <v>0</v>
      </c>
      <c r="U159" s="67">
        <f t="shared" si="95"/>
        <v>0</v>
      </c>
      <c r="V159" s="33" t="e">
        <f t="shared" si="92"/>
        <v>#DIV/0!</v>
      </c>
      <c r="W159" s="34">
        <f t="shared" si="89"/>
        <v>0</v>
      </c>
      <c r="X159" s="33">
        <f t="shared" si="90"/>
        <v>0</v>
      </c>
      <c r="Y159" s="33">
        <f t="shared" si="90"/>
        <v>0</v>
      </c>
      <c r="Z159" s="33">
        <f t="shared" si="90"/>
        <v>0</v>
      </c>
      <c r="AA159" s="33">
        <f t="shared" si="88"/>
        <v>0</v>
      </c>
      <c r="AB159" s="33">
        <f t="shared" si="88"/>
        <v>0</v>
      </c>
      <c r="AC159" s="33">
        <f t="shared" si="88"/>
        <v>0</v>
      </c>
      <c r="AD159" s="33">
        <f t="shared" si="88"/>
        <v>0</v>
      </c>
      <c r="AE159" s="33">
        <f t="shared" si="88"/>
        <v>0</v>
      </c>
      <c r="AF159" s="33">
        <f t="shared" si="88"/>
        <v>0</v>
      </c>
      <c r="AG159" s="33">
        <f t="shared" si="60"/>
        <v>0</v>
      </c>
      <c r="AH159" s="33">
        <f t="shared" si="60"/>
        <v>0</v>
      </c>
      <c r="AI159" s="33">
        <f t="shared" si="60"/>
        <v>0</v>
      </c>
      <c r="AJ159" s="83">
        <f t="shared" si="87"/>
        <v>0</v>
      </c>
    </row>
    <row r="160" spans="1:36" s="81" customFormat="1" ht="15" hidden="1">
      <c r="A160" s="27" t="s">
        <v>70</v>
      </c>
      <c r="B160" s="20" t="s">
        <v>90</v>
      </c>
      <c r="C160" s="21" t="s">
        <v>57</v>
      </c>
      <c r="D160" s="21" t="s">
        <v>16</v>
      </c>
      <c r="E160" s="153" t="s">
        <v>89</v>
      </c>
      <c r="F160" s="21" t="s">
        <v>210</v>
      </c>
      <c r="G160" s="21" t="s">
        <v>171</v>
      </c>
      <c r="H160" s="57">
        <f>H161</f>
        <v>0</v>
      </c>
      <c r="I160" s="34">
        <f t="shared" si="95"/>
        <v>0</v>
      </c>
      <c r="J160" s="34">
        <f t="shared" si="95"/>
        <v>0</v>
      </c>
      <c r="K160" s="34">
        <f t="shared" si="95"/>
        <v>0</v>
      </c>
      <c r="L160" s="34">
        <f t="shared" si="95"/>
        <v>0</v>
      </c>
      <c r="M160" s="34">
        <f t="shared" si="95"/>
        <v>0</v>
      </c>
      <c r="N160" s="34">
        <f t="shared" si="95"/>
        <v>0</v>
      </c>
      <c r="O160" s="34">
        <f t="shared" si="95"/>
        <v>0</v>
      </c>
      <c r="P160" s="34">
        <f t="shared" si="95"/>
        <v>0</v>
      </c>
      <c r="Q160" s="34">
        <f t="shared" si="95"/>
        <v>0</v>
      </c>
      <c r="R160" s="34">
        <f t="shared" si="95"/>
        <v>0</v>
      </c>
      <c r="S160" s="34">
        <f t="shared" si="95"/>
        <v>0</v>
      </c>
      <c r="T160" s="34">
        <f t="shared" si="95"/>
        <v>0</v>
      </c>
      <c r="U160" s="67">
        <f t="shared" si="95"/>
        <v>0</v>
      </c>
      <c r="V160" s="33" t="e">
        <f t="shared" si="92"/>
        <v>#DIV/0!</v>
      </c>
      <c r="W160" s="34">
        <f t="shared" si="89"/>
        <v>0</v>
      </c>
      <c r="X160" s="33">
        <f t="shared" si="90"/>
        <v>0</v>
      </c>
      <c r="Y160" s="33">
        <f t="shared" si="90"/>
        <v>0</v>
      </c>
      <c r="Z160" s="33">
        <f t="shared" si="90"/>
        <v>0</v>
      </c>
      <c r="AA160" s="33">
        <f t="shared" si="88"/>
        <v>0</v>
      </c>
      <c r="AB160" s="33">
        <f t="shared" si="88"/>
        <v>0</v>
      </c>
      <c r="AC160" s="33">
        <f t="shared" si="88"/>
        <v>0</v>
      </c>
      <c r="AD160" s="33">
        <f t="shared" si="88"/>
        <v>0</v>
      </c>
      <c r="AE160" s="33">
        <f t="shared" si="88"/>
        <v>0</v>
      </c>
      <c r="AF160" s="33">
        <f t="shared" si="88"/>
        <v>0</v>
      </c>
      <c r="AG160" s="33">
        <f t="shared" si="60"/>
        <v>0</v>
      </c>
      <c r="AH160" s="33">
        <f t="shared" si="60"/>
        <v>0</v>
      </c>
      <c r="AI160" s="33">
        <f t="shared" si="60"/>
        <v>0</v>
      </c>
      <c r="AJ160" s="83">
        <f t="shared" si="87"/>
        <v>0</v>
      </c>
    </row>
    <row r="161" spans="1:36" s="81" customFormat="1" ht="15" hidden="1">
      <c r="A161" s="27" t="s">
        <v>205</v>
      </c>
      <c r="B161" s="20" t="s">
        <v>90</v>
      </c>
      <c r="C161" s="21" t="s">
        <v>57</v>
      </c>
      <c r="D161" s="21" t="s">
        <v>16</v>
      </c>
      <c r="E161" s="153" t="s">
        <v>89</v>
      </c>
      <c r="F161" s="21" t="s">
        <v>210</v>
      </c>
      <c r="G161" s="21" t="s">
        <v>204</v>
      </c>
      <c r="H161" s="57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68"/>
      <c r="V161" s="33" t="e">
        <f t="shared" si="92"/>
        <v>#DIV/0!</v>
      </c>
      <c r="W161" s="34">
        <f t="shared" si="89"/>
        <v>0</v>
      </c>
      <c r="X161" s="33">
        <f t="shared" si="90"/>
        <v>0</v>
      </c>
      <c r="Y161" s="33">
        <f t="shared" si="90"/>
        <v>0</v>
      </c>
      <c r="Z161" s="33">
        <f t="shared" si="90"/>
        <v>0</v>
      </c>
      <c r="AA161" s="33">
        <f t="shared" si="88"/>
        <v>0</v>
      </c>
      <c r="AB161" s="33">
        <f t="shared" si="88"/>
        <v>0</v>
      </c>
      <c r="AC161" s="33">
        <f t="shared" si="88"/>
        <v>0</v>
      </c>
      <c r="AD161" s="33">
        <f t="shared" si="88"/>
        <v>0</v>
      </c>
      <c r="AE161" s="33">
        <f t="shared" si="88"/>
        <v>0</v>
      </c>
      <c r="AF161" s="33">
        <f t="shared" si="88"/>
        <v>0</v>
      </c>
      <c r="AG161" s="33">
        <f t="shared" si="60"/>
        <v>0</v>
      </c>
      <c r="AH161" s="33">
        <f t="shared" si="60"/>
        <v>0</v>
      </c>
      <c r="AI161" s="33">
        <f t="shared" si="60"/>
        <v>0</v>
      </c>
      <c r="AJ161" s="83">
        <f t="shared" si="87"/>
        <v>0</v>
      </c>
    </row>
    <row r="162" spans="1:36" s="81" customFormat="1" ht="15" hidden="1">
      <c r="A162" s="27" t="s">
        <v>30</v>
      </c>
      <c r="B162" s="20" t="s">
        <v>90</v>
      </c>
      <c r="C162" s="21" t="s">
        <v>57</v>
      </c>
      <c r="D162" s="21" t="s">
        <v>7</v>
      </c>
      <c r="E162" s="153" t="s">
        <v>168</v>
      </c>
      <c r="F162" s="21" t="s">
        <v>171</v>
      </c>
      <c r="G162" s="21" t="s">
        <v>171</v>
      </c>
      <c r="H162" s="57">
        <f>H163</f>
        <v>0</v>
      </c>
      <c r="I162" s="62">
        <f aca="true" t="shared" si="96" ref="I162:U164">I163</f>
        <v>0</v>
      </c>
      <c r="J162" s="62">
        <f t="shared" si="96"/>
        <v>0</v>
      </c>
      <c r="K162" s="62">
        <f t="shared" si="96"/>
        <v>0</v>
      </c>
      <c r="L162" s="62">
        <f t="shared" si="96"/>
        <v>0</v>
      </c>
      <c r="M162" s="62">
        <f t="shared" si="96"/>
        <v>0</v>
      </c>
      <c r="N162" s="62">
        <f t="shared" si="96"/>
        <v>0</v>
      </c>
      <c r="O162" s="62">
        <f t="shared" si="96"/>
        <v>0</v>
      </c>
      <c r="P162" s="62">
        <f t="shared" si="96"/>
        <v>0</v>
      </c>
      <c r="Q162" s="62">
        <f t="shared" si="96"/>
        <v>0</v>
      </c>
      <c r="R162" s="62">
        <f t="shared" si="96"/>
        <v>0</v>
      </c>
      <c r="S162" s="62">
        <f t="shared" si="96"/>
        <v>0</v>
      </c>
      <c r="T162" s="62">
        <f t="shared" si="96"/>
        <v>0</v>
      </c>
      <c r="U162" s="67">
        <f t="shared" si="96"/>
        <v>0</v>
      </c>
      <c r="V162" s="33" t="e">
        <f t="shared" si="92"/>
        <v>#DIV/0!</v>
      </c>
      <c r="W162" s="34">
        <f t="shared" si="89"/>
        <v>0</v>
      </c>
      <c r="X162" s="33">
        <f t="shared" si="90"/>
        <v>0</v>
      </c>
      <c r="Y162" s="33">
        <f t="shared" si="90"/>
        <v>0</v>
      </c>
      <c r="Z162" s="33">
        <f t="shared" si="90"/>
        <v>0</v>
      </c>
      <c r="AA162" s="33">
        <f t="shared" si="88"/>
        <v>0</v>
      </c>
      <c r="AB162" s="33">
        <f t="shared" si="88"/>
        <v>0</v>
      </c>
      <c r="AC162" s="33">
        <f t="shared" si="88"/>
        <v>0</v>
      </c>
      <c r="AD162" s="33">
        <f t="shared" si="88"/>
        <v>0</v>
      </c>
      <c r="AE162" s="33">
        <f t="shared" si="88"/>
        <v>0</v>
      </c>
      <c r="AF162" s="33">
        <f t="shared" si="88"/>
        <v>0</v>
      </c>
      <c r="AG162" s="33">
        <f t="shared" si="88"/>
        <v>0</v>
      </c>
      <c r="AH162" s="33">
        <f t="shared" si="88"/>
        <v>0</v>
      </c>
      <c r="AI162" s="33">
        <f t="shared" si="88"/>
        <v>0</v>
      </c>
      <c r="AJ162" s="83">
        <f t="shared" si="87"/>
        <v>0</v>
      </c>
    </row>
    <row r="163" spans="1:36" s="81" customFormat="1" ht="23.25" hidden="1">
      <c r="A163" s="27" t="s">
        <v>18</v>
      </c>
      <c r="B163" s="20" t="s">
        <v>90</v>
      </c>
      <c r="C163" s="21" t="s">
        <v>57</v>
      </c>
      <c r="D163" s="21" t="s">
        <v>7</v>
      </c>
      <c r="E163" s="153" t="s">
        <v>168</v>
      </c>
      <c r="F163" s="21" t="s">
        <v>19</v>
      </c>
      <c r="G163" s="21" t="s">
        <v>171</v>
      </c>
      <c r="H163" s="57">
        <f>H164</f>
        <v>0</v>
      </c>
      <c r="I163" s="62">
        <f t="shared" si="96"/>
        <v>0</v>
      </c>
      <c r="J163" s="62">
        <f t="shared" si="96"/>
        <v>0</v>
      </c>
      <c r="K163" s="62">
        <f t="shared" si="96"/>
        <v>0</v>
      </c>
      <c r="L163" s="62">
        <f t="shared" si="96"/>
        <v>0</v>
      </c>
      <c r="M163" s="62">
        <f t="shared" si="96"/>
        <v>0</v>
      </c>
      <c r="N163" s="62">
        <f t="shared" si="96"/>
        <v>0</v>
      </c>
      <c r="O163" s="62">
        <f t="shared" si="96"/>
        <v>0</v>
      </c>
      <c r="P163" s="62">
        <f t="shared" si="96"/>
        <v>0</v>
      </c>
      <c r="Q163" s="62">
        <f t="shared" si="96"/>
        <v>0</v>
      </c>
      <c r="R163" s="62">
        <f t="shared" si="96"/>
        <v>0</v>
      </c>
      <c r="S163" s="62">
        <f t="shared" si="96"/>
        <v>0</v>
      </c>
      <c r="T163" s="62">
        <f t="shared" si="96"/>
        <v>0</v>
      </c>
      <c r="U163" s="67">
        <f t="shared" si="96"/>
        <v>0</v>
      </c>
      <c r="V163" s="33" t="e">
        <f t="shared" si="92"/>
        <v>#DIV/0!</v>
      </c>
      <c r="W163" s="34">
        <f t="shared" si="89"/>
        <v>0</v>
      </c>
      <c r="X163" s="33">
        <f t="shared" si="90"/>
        <v>0</v>
      </c>
      <c r="Y163" s="33">
        <f t="shared" si="90"/>
        <v>0</v>
      </c>
      <c r="Z163" s="33">
        <f t="shared" si="90"/>
        <v>0</v>
      </c>
      <c r="AA163" s="33">
        <f t="shared" si="88"/>
        <v>0</v>
      </c>
      <c r="AB163" s="33">
        <f t="shared" si="88"/>
        <v>0</v>
      </c>
      <c r="AC163" s="33">
        <f t="shared" si="88"/>
        <v>0</v>
      </c>
      <c r="AD163" s="33">
        <f t="shared" si="88"/>
        <v>0</v>
      </c>
      <c r="AE163" s="33">
        <f t="shared" si="88"/>
        <v>0</v>
      </c>
      <c r="AF163" s="33">
        <f t="shared" si="88"/>
        <v>0</v>
      </c>
      <c r="AG163" s="33">
        <f t="shared" si="88"/>
        <v>0</v>
      </c>
      <c r="AH163" s="33">
        <f t="shared" si="88"/>
        <v>0</v>
      </c>
      <c r="AI163" s="33">
        <f t="shared" si="88"/>
        <v>0</v>
      </c>
      <c r="AJ163" s="83">
        <f t="shared" si="87"/>
        <v>0</v>
      </c>
    </row>
    <row r="164" spans="1:36" s="81" customFormat="1" ht="23.25" hidden="1">
      <c r="A164" s="27" t="s">
        <v>20</v>
      </c>
      <c r="B164" s="20" t="s">
        <v>90</v>
      </c>
      <c r="C164" s="21" t="s">
        <v>57</v>
      </c>
      <c r="D164" s="21" t="s">
        <v>7</v>
      </c>
      <c r="E164" s="153" t="s">
        <v>168</v>
      </c>
      <c r="F164" s="21" t="s">
        <v>21</v>
      </c>
      <c r="G164" s="21" t="s">
        <v>171</v>
      </c>
      <c r="H164" s="57">
        <f>H165</f>
        <v>0</v>
      </c>
      <c r="I164" s="62">
        <f t="shared" si="96"/>
        <v>0</v>
      </c>
      <c r="J164" s="62">
        <f t="shared" si="96"/>
        <v>0</v>
      </c>
      <c r="K164" s="62">
        <f t="shared" si="96"/>
        <v>0</v>
      </c>
      <c r="L164" s="62">
        <f t="shared" si="96"/>
        <v>0</v>
      </c>
      <c r="M164" s="62">
        <f t="shared" si="96"/>
        <v>0</v>
      </c>
      <c r="N164" s="62">
        <f t="shared" si="96"/>
        <v>0</v>
      </c>
      <c r="O164" s="62">
        <f t="shared" si="96"/>
        <v>0</v>
      </c>
      <c r="P164" s="62">
        <f t="shared" si="96"/>
        <v>0</v>
      </c>
      <c r="Q164" s="62">
        <f t="shared" si="96"/>
        <v>0</v>
      </c>
      <c r="R164" s="62">
        <f t="shared" si="96"/>
        <v>0</v>
      </c>
      <c r="S164" s="62">
        <f t="shared" si="96"/>
        <v>0</v>
      </c>
      <c r="T164" s="62">
        <f t="shared" si="96"/>
        <v>0</v>
      </c>
      <c r="U164" s="67">
        <f t="shared" si="96"/>
        <v>0</v>
      </c>
      <c r="V164" s="33" t="e">
        <f t="shared" si="92"/>
        <v>#DIV/0!</v>
      </c>
      <c r="W164" s="34">
        <f t="shared" si="89"/>
        <v>0</v>
      </c>
      <c r="X164" s="33">
        <f t="shared" si="90"/>
        <v>0</v>
      </c>
      <c r="Y164" s="33">
        <f t="shared" si="90"/>
        <v>0</v>
      </c>
      <c r="Z164" s="33">
        <f t="shared" si="90"/>
        <v>0</v>
      </c>
      <c r="AA164" s="33">
        <f t="shared" si="88"/>
        <v>0</v>
      </c>
      <c r="AB164" s="33">
        <f t="shared" si="88"/>
        <v>0</v>
      </c>
      <c r="AC164" s="33">
        <f t="shared" si="88"/>
        <v>0</v>
      </c>
      <c r="AD164" s="33">
        <f t="shared" si="88"/>
        <v>0</v>
      </c>
      <c r="AE164" s="33">
        <f t="shared" si="88"/>
        <v>0</v>
      </c>
      <c r="AF164" s="33">
        <f t="shared" si="88"/>
        <v>0</v>
      </c>
      <c r="AG164" s="33">
        <f t="shared" si="88"/>
        <v>0</v>
      </c>
      <c r="AH164" s="33">
        <f t="shared" si="88"/>
        <v>0</v>
      </c>
      <c r="AI164" s="33">
        <f t="shared" si="88"/>
        <v>0</v>
      </c>
      <c r="AJ164" s="83">
        <f t="shared" si="87"/>
        <v>0</v>
      </c>
    </row>
    <row r="165" spans="1:36" s="81" customFormat="1" ht="34.5" hidden="1">
      <c r="A165" s="27" t="s">
        <v>276</v>
      </c>
      <c r="B165" s="20" t="s">
        <v>90</v>
      </c>
      <c r="C165" s="21" t="s">
        <v>57</v>
      </c>
      <c r="D165" s="21" t="s">
        <v>7</v>
      </c>
      <c r="E165" s="153" t="s">
        <v>168</v>
      </c>
      <c r="F165" s="21" t="s">
        <v>219</v>
      </c>
      <c r="G165" s="21"/>
      <c r="H165" s="57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68"/>
      <c r="V165" s="33" t="e">
        <f t="shared" si="92"/>
        <v>#DIV/0!</v>
      </c>
      <c r="W165" s="34">
        <f t="shared" si="89"/>
        <v>0</v>
      </c>
      <c r="X165" s="33">
        <f t="shared" si="90"/>
        <v>0</v>
      </c>
      <c r="Y165" s="33">
        <f t="shared" si="90"/>
        <v>0</v>
      </c>
      <c r="Z165" s="33">
        <f t="shared" si="90"/>
        <v>0</v>
      </c>
      <c r="AA165" s="33">
        <f t="shared" si="88"/>
        <v>0</v>
      </c>
      <c r="AB165" s="33">
        <f t="shared" si="88"/>
        <v>0</v>
      </c>
      <c r="AC165" s="33">
        <f t="shared" si="88"/>
        <v>0</v>
      </c>
      <c r="AD165" s="33">
        <f t="shared" si="88"/>
        <v>0</v>
      </c>
      <c r="AE165" s="33">
        <f t="shared" si="88"/>
        <v>0</v>
      </c>
      <c r="AF165" s="33">
        <f t="shared" si="88"/>
        <v>0</v>
      </c>
      <c r="AG165" s="33">
        <f t="shared" si="88"/>
        <v>0</v>
      </c>
      <c r="AH165" s="33">
        <f t="shared" si="88"/>
        <v>0</v>
      </c>
      <c r="AI165" s="33">
        <f t="shared" si="88"/>
        <v>0</v>
      </c>
      <c r="AJ165" s="83">
        <f t="shared" si="87"/>
        <v>0</v>
      </c>
    </row>
    <row r="166" spans="1:36" s="81" customFormat="1" ht="15">
      <c r="A166" s="27" t="s">
        <v>71</v>
      </c>
      <c r="B166" s="20" t="s">
        <v>90</v>
      </c>
      <c r="C166" s="21" t="s">
        <v>44</v>
      </c>
      <c r="D166" s="21" t="s">
        <v>178</v>
      </c>
      <c r="E166" s="153" t="s">
        <v>338</v>
      </c>
      <c r="F166" s="21" t="s">
        <v>171</v>
      </c>
      <c r="G166" s="21" t="s">
        <v>171</v>
      </c>
      <c r="H166" s="57">
        <f>H167+H172</f>
        <v>112300</v>
      </c>
      <c r="I166" s="34">
        <f aca="true" t="shared" si="97" ref="I166:U166">I167+I172</f>
        <v>112300</v>
      </c>
      <c r="J166" s="34">
        <f t="shared" si="97"/>
        <v>112300</v>
      </c>
      <c r="K166" s="34">
        <f t="shared" si="97"/>
        <v>112300</v>
      </c>
      <c r="L166" s="34">
        <f t="shared" si="97"/>
        <v>0</v>
      </c>
      <c r="M166" s="34">
        <f t="shared" si="97"/>
        <v>0</v>
      </c>
      <c r="N166" s="34">
        <f t="shared" si="97"/>
        <v>0</v>
      </c>
      <c r="O166" s="34">
        <f t="shared" si="97"/>
        <v>0</v>
      </c>
      <c r="P166" s="34">
        <f t="shared" si="97"/>
        <v>0</v>
      </c>
      <c r="Q166" s="34">
        <f t="shared" si="97"/>
        <v>0</v>
      </c>
      <c r="R166" s="34">
        <f t="shared" si="97"/>
        <v>0</v>
      </c>
      <c r="S166" s="34">
        <f t="shared" si="97"/>
        <v>0</v>
      </c>
      <c r="T166" s="34">
        <f t="shared" si="97"/>
        <v>112300</v>
      </c>
      <c r="U166" s="67">
        <f t="shared" si="97"/>
        <v>28068.75</v>
      </c>
      <c r="V166" s="33">
        <f t="shared" si="92"/>
        <v>24.994434550311663</v>
      </c>
      <c r="W166" s="34">
        <f t="shared" si="89"/>
        <v>84231.25</v>
      </c>
      <c r="X166" s="33">
        <f t="shared" si="90"/>
        <v>0</v>
      </c>
      <c r="Y166" s="33">
        <f t="shared" si="90"/>
        <v>0</v>
      </c>
      <c r="Z166" s="33">
        <f t="shared" si="90"/>
        <v>0</v>
      </c>
      <c r="AA166" s="33">
        <f t="shared" si="88"/>
        <v>-112300</v>
      </c>
      <c r="AB166" s="33">
        <f t="shared" si="88"/>
        <v>0</v>
      </c>
      <c r="AC166" s="33">
        <f t="shared" si="88"/>
        <v>0</v>
      </c>
      <c r="AD166" s="33">
        <f t="shared" si="88"/>
        <v>0</v>
      </c>
      <c r="AE166" s="33">
        <f t="shared" si="88"/>
        <v>0</v>
      </c>
      <c r="AF166" s="33">
        <f t="shared" si="88"/>
        <v>0</v>
      </c>
      <c r="AG166" s="33">
        <f t="shared" si="88"/>
        <v>0</v>
      </c>
      <c r="AH166" s="33">
        <f t="shared" si="88"/>
        <v>0</v>
      </c>
      <c r="AI166" s="33">
        <f t="shared" si="88"/>
        <v>112300</v>
      </c>
      <c r="AJ166" s="83">
        <f t="shared" si="87"/>
        <v>0</v>
      </c>
    </row>
    <row r="167" spans="1:36" s="81" customFormat="1" ht="15">
      <c r="A167" s="27" t="s">
        <v>72</v>
      </c>
      <c r="B167" s="20" t="s">
        <v>90</v>
      </c>
      <c r="C167" s="21" t="s">
        <v>44</v>
      </c>
      <c r="D167" s="21" t="s">
        <v>7</v>
      </c>
      <c r="E167" s="153" t="s">
        <v>338</v>
      </c>
      <c r="F167" s="21" t="s">
        <v>171</v>
      </c>
      <c r="G167" s="21" t="s">
        <v>171</v>
      </c>
      <c r="H167" s="57">
        <f>H168</f>
        <v>112300</v>
      </c>
      <c r="I167" s="34">
        <f aca="true" t="shared" si="98" ref="I167:U167">I168</f>
        <v>112300</v>
      </c>
      <c r="J167" s="34">
        <f t="shared" si="98"/>
        <v>112300</v>
      </c>
      <c r="K167" s="34">
        <f t="shared" si="98"/>
        <v>112300</v>
      </c>
      <c r="L167" s="34">
        <f t="shared" si="98"/>
        <v>0</v>
      </c>
      <c r="M167" s="34">
        <f t="shared" si="98"/>
        <v>0</v>
      </c>
      <c r="N167" s="34">
        <f t="shared" si="98"/>
        <v>0</v>
      </c>
      <c r="O167" s="34">
        <f t="shared" si="98"/>
        <v>0</v>
      </c>
      <c r="P167" s="34">
        <f t="shared" si="98"/>
        <v>0</v>
      </c>
      <c r="Q167" s="34">
        <f t="shared" si="98"/>
        <v>0</v>
      </c>
      <c r="R167" s="34">
        <f t="shared" si="98"/>
        <v>0</v>
      </c>
      <c r="S167" s="34">
        <f t="shared" si="98"/>
        <v>0</v>
      </c>
      <c r="T167" s="34">
        <f t="shared" si="98"/>
        <v>112300</v>
      </c>
      <c r="U167" s="67">
        <f t="shared" si="98"/>
        <v>28068.75</v>
      </c>
      <c r="V167" s="33">
        <f t="shared" si="92"/>
        <v>24.994434550311663</v>
      </c>
      <c r="W167" s="34">
        <f t="shared" si="89"/>
        <v>84231.25</v>
      </c>
      <c r="X167" s="33">
        <f t="shared" si="90"/>
        <v>0</v>
      </c>
      <c r="Y167" s="33">
        <f t="shared" si="90"/>
        <v>0</v>
      </c>
      <c r="Z167" s="33">
        <f t="shared" si="90"/>
        <v>0</v>
      </c>
      <c r="AA167" s="33">
        <f t="shared" si="88"/>
        <v>-112300</v>
      </c>
      <c r="AB167" s="33">
        <f t="shared" si="88"/>
        <v>0</v>
      </c>
      <c r="AC167" s="33">
        <f t="shared" si="88"/>
        <v>0</v>
      </c>
      <c r="AD167" s="33">
        <f t="shared" si="88"/>
        <v>0</v>
      </c>
      <c r="AE167" s="33">
        <f t="shared" si="88"/>
        <v>0</v>
      </c>
      <c r="AF167" s="33">
        <f t="shared" si="88"/>
        <v>0</v>
      </c>
      <c r="AG167" s="33">
        <f t="shared" si="88"/>
        <v>0</v>
      </c>
      <c r="AH167" s="33">
        <f t="shared" si="88"/>
        <v>0</v>
      </c>
      <c r="AI167" s="33">
        <f t="shared" si="88"/>
        <v>112300</v>
      </c>
      <c r="AJ167" s="83">
        <f t="shared" si="87"/>
        <v>0</v>
      </c>
    </row>
    <row r="168" spans="1:36" s="81" customFormat="1" ht="23.25">
      <c r="A168" s="28" t="s">
        <v>73</v>
      </c>
      <c r="B168" s="20" t="s">
        <v>90</v>
      </c>
      <c r="C168" s="21" t="s">
        <v>44</v>
      </c>
      <c r="D168" s="21" t="s">
        <v>7</v>
      </c>
      <c r="E168" s="155" t="s">
        <v>337</v>
      </c>
      <c r="F168" s="21" t="s">
        <v>171</v>
      </c>
      <c r="G168" s="21" t="s">
        <v>171</v>
      </c>
      <c r="H168" s="57">
        <f>H169</f>
        <v>112300</v>
      </c>
      <c r="I168" s="34">
        <f aca="true" t="shared" si="99" ref="I168:U168">I169</f>
        <v>112300</v>
      </c>
      <c r="J168" s="34">
        <f t="shared" si="99"/>
        <v>112300</v>
      </c>
      <c r="K168" s="34">
        <f t="shared" si="99"/>
        <v>112300</v>
      </c>
      <c r="L168" s="34">
        <f t="shared" si="99"/>
        <v>0</v>
      </c>
      <c r="M168" s="34">
        <f t="shared" si="99"/>
        <v>0</v>
      </c>
      <c r="N168" s="34">
        <f t="shared" si="99"/>
        <v>0</v>
      </c>
      <c r="O168" s="34">
        <f t="shared" si="99"/>
        <v>0</v>
      </c>
      <c r="P168" s="34">
        <f t="shared" si="99"/>
        <v>0</v>
      </c>
      <c r="Q168" s="34">
        <f t="shared" si="99"/>
        <v>0</v>
      </c>
      <c r="R168" s="34">
        <f t="shared" si="99"/>
        <v>0</v>
      </c>
      <c r="S168" s="34">
        <f t="shared" si="99"/>
        <v>0</v>
      </c>
      <c r="T168" s="34">
        <f t="shared" si="99"/>
        <v>112300</v>
      </c>
      <c r="U168" s="67">
        <f t="shared" si="99"/>
        <v>28068.75</v>
      </c>
      <c r="V168" s="33">
        <f t="shared" si="92"/>
        <v>24.994434550311663</v>
      </c>
      <c r="W168" s="34">
        <f t="shared" si="89"/>
        <v>84231.25</v>
      </c>
      <c r="X168" s="33">
        <f t="shared" si="90"/>
        <v>0</v>
      </c>
      <c r="Y168" s="33">
        <f t="shared" si="90"/>
        <v>0</v>
      </c>
      <c r="Z168" s="33">
        <f t="shared" si="90"/>
        <v>0</v>
      </c>
      <c r="AA168" s="33">
        <f t="shared" si="88"/>
        <v>-112300</v>
      </c>
      <c r="AB168" s="33">
        <f t="shared" si="88"/>
        <v>0</v>
      </c>
      <c r="AC168" s="33">
        <f t="shared" si="88"/>
        <v>0</v>
      </c>
      <c r="AD168" s="33">
        <f t="shared" si="88"/>
        <v>0</v>
      </c>
      <c r="AE168" s="33">
        <f t="shared" si="88"/>
        <v>0</v>
      </c>
      <c r="AF168" s="33">
        <f t="shared" si="88"/>
        <v>0</v>
      </c>
      <c r="AG168" s="33">
        <f t="shared" si="88"/>
        <v>0</v>
      </c>
      <c r="AH168" s="33">
        <f t="shared" si="88"/>
        <v>0</v>
      </c>
      <c r="AI168" s="33">
        <f t="shared" si="88"/>
        <v>112300</v>
      </c>
      <c r="AJ168" s="83">
        <f t="shared" si="87"/>
        <v>0</v>
      </c>
    </row>
    <row r="169" spans="1:36" s="81" customFormat="1" ht="13.5" customHeight="1">
      <c r="A169" s="27" t="s">
        <v>68</v>
      </c>
      <c r="B169" s="20" t="s">
        <v>90</v>
      </c>
      <c r="C169" s="21" t="s">
        <v>44</v>
      </c>
      <c r="D169" s="21" t="s">
        <v>7</v>
      </c>
      <c r="E169" s="155" t="s">
        <v>337</v>
      </c>
      <c r="F169" s="21" t="s">
        <v>69</v>
      </c>
      <c r="G169" s="21" t="s">
        <v>171</v>
      </c>
      <c r="H169" s="57">
        <f>H170</f>
        <v>112300</v>
      </c>
      <c r="I169" s="34">
        <f aca="true" t="shared" si="100" ref="I169:U170">I170</f>
        <v>112300</v>
      </c>
      <c r="J169" s="34">
        <f t="shared" si="100"/>
        <v>112300</v>
      </c>
      <c r="K169" s="34">
        <f t="shared" si="100"/>
        <v>112300</v>
      </c>
      <c r="L169" s="34">
        <f t="shared" si="100"/>
        <v>0</v>
      </c>
      <c r="M169" s="34">
        <f t="shared" si="100"/>
        <v>0</v>
      </c>
      <c r="N169" s="34">
        <f t="shared" si="100"/>
        <v>0</v>
      </c>
      <c r="O169" s="34">
        <f t="shared" si="100"/>
        <v>0</v>
      </c>
      <c r="P169" s="34">
        <f t="shared" si="100"/>
        <v>0</v>
      </c>
      <c r="Q169" s="34">
        <f t="shared" si="100"/>
        <v>0</v>
      </c>
      <c r="R169" s="34">
        <f t="shared" si="100"/>
        <v>0</v>
      </c>
      <c r="S169" s="34">
        <f t="shared" si="100"/>
        <v>0</v>
      </c>
      <c r="T169" s="34">
        <f t="shared" si="100"/>
        <v>112300</v>
      </c>
      <c r="U169" s="67">
        <f t="shared" si="100"/>
        <v>28068.75</v>
      </c>
      <c r="V169" s="33">
        <f t="shared" si="92"/>
        <v>24.994434550311663</v>
      </c>
      <c r="W169" s="34">
        <f t="shared" si="89"/>
        <v>84231.25</v>
      </c>
      <c r="X169" s="33">
        <f t="shared" si="90"/>
        <v>0</v>
      </c>
      <c r="Y169" s="33">
        <f t="shared" si="90"/>
        <v>0</v>
      </c>
      <c r="Z169" s="33">
        <f t="shared" si="90"/>
        <v>0</v>
      </c>
      <c r="AA169" s="33">
        <f t="shared" si="88"/>
        <v>-112300</v>
      </c>
      <c r="AB169" s="33">
        <f t="shared" si="88"/>
        <v>0</v>
      </c>
      <c r="AC169" s="33">
        <f t="shared" si="88"/>
        <v>0</v>
      </c>
      <c r="AD169" s="33">
        <f t="shared" si="88"/>
        <v>0</v>
      </c>
      <c r="AE169" s="33">
        <f t="shared" si="88"/>
        <v>0</v>
      </c>
      <c r="AF169" s="33">
        <f t="shared" si="88"/>
        <v>0</v>
      </c>
      <c r="AG169" s="33">
        <f t="shared" si="88"/>
        <v>0</v>
      </c>
      <c r="AH169" s="33">
        <f t="shared" si="88"/>
        <v>0</v>
      </c>
      <c r="AI169" s="33">
        <f t="shared" si="88"/>
        <v>112300</v>
      </c>
      <c r="AJ169" s="83">
        <f t="shared" si="87"/>
        <v>0</v>
      </c>
    </row>
    <row r="170" spans="1:36" s="81" customFormat="1" ht="23.25">
      <c r="A170" s="27" t="s">
        <v>75</v>
      </c>
      <c r="B170" s="20" t="s">
        <v>90</v>
      </c>
      <c r="C170" s="21" t="s">
        <v>44</v>
      </c>
      <c r="D170" s="21" t="s">
        <v>7</v>
      </c>
      <c r="E170" s="155" t="s">
        <v>337</v>
      </c>
      <c r="F170" s="21" t="s">
        <v>76</v>
      </c>
      <c r="G170" s="21" t="s">
        <v>171</v>
      </c>
      <c r="H170" s="57">
        <f>H171</f>
        <v>112300</v>
      </c>
      <c r="I170" s="34">
        <f t="shared" si="100"/>
        <v>112300</v>
      </c>
      <c r="J170" s="34">
        <f t="shared" si="100"/>
        <v>112300</v>
      </c>
      <c r="K170" s="34">
        <f t="shared" si="100"/>
        <v>112300</v>
      </c>
      <c r="L170" s="34">
        <f t="shared" si="100"/>
        <v>0</v>
      </c>
      <c r="M170" s="34">
        <f t="shared" si="100"/>
        <v>0</v>
      </c>
      <c r="N170" s="34">
        <f t="shared" si="100"/>
        <v>0</v>
      </c>
      <c r="O170" s="34">
        <f t="shared" si="100"/>
        <v>0</v>
      </c>
      <c r="P170" s="34">
        <f t="shared" si="100"/>
        <v>0</v>
      </c>
      <c r="Q170" s="34">
        <f t="shared" si="100"/>
        <v>0</v>
      </c>
      <c r="R170" s="34">
        <f t="shared" si="100"/>
        <v>0</v>
      </c>
      <c r="S170" s="34">
        <f t="shared" si="100"/>
        <v>0</v>
      </c>
      <c r="T170" s="34">
        <f t="shared" si="100"/>
        <v>112300</v>
      </c>
      <c r="U170" s="67">
        <f t="shared" si="100"/>
        <v>28068.75</v>
      </c>
      <c r="V170" s="33">
        <f t="shared" si="92"/>
        <v>24.994434550311663</v>
      </c>
      <c r="W170" s="34">
        <f t="shared" si="89"/>
        <v>84231.25</v>
      </c>
      <c r="X170" s="33">
        <f t="shared" si="90"/>
        <v>0</v>
      </c>
      <c r="Y170" s="33">
        <f t="shared" si="90"/>
        <v>0</v>
      </c>
      <c r="Z170" s="33">
        <f t="shared" si="90"/>
        <v>0</v>
      </c>
      <c r="AA170" s="33">
        <f t="shared" si="88"/>
        <v>-112300</v>
      </c>
      <c r="AB170" s="33">
        <f t="shared" si="88"/>
        <v>0</v>
      </c>
      <c r="AC170" s="33">
        <f t="shared" si="88"/>
        <v>0</v>
      </c>
      <c r="AD170" s="33">
        <f t="shared" si="88"/>
        <v>0</v>
      </c>
      <c r="AE170" s="33">
        <f t="shared" si="88"/>
        <v>0</v>
      </c>
      <c r="AF170" s="33">
        <f t="shared" si="88"/>
        <v>0</v>
      </c>
      <c r="AG170" s="33">
        <f t="shared" si="88"/>
        <v>0</v>
      </c>
      <c r="AH170" s="33">
        <f t="shared" si="88"/>
        <v>0</v>
      </c>
      <c r="AI170" s="33">
        <f t="shared" si="88"/>
        <v>112300</v>
      </c>
      <c r="AJ170" s="83">
        <f t="shared" si="87"/>
        <v>0</v>
      </c>
    </row>
    <row r="171" spans="1:36" s="81" customFormat="1" ht="23.25">
      <c r="A171" s="27" t="s">
        <v>75</v>
      </c>
      <c r="B171" s="20" t="s">
        <v>90</v>
      </c>
      <c r="C171" s="21" t="s">
        <v>44</v>
      </c>
      <c r="D171" s="21" t="s">
        <v>7</v>
      </c>
      <c r="E171" s="155" t="s">
        <v>337</v>
      </c>
      <c r="F171" s="21" t="s">
        <v>76</v>
      </c>
      <c r="G171" s="21" t="s">
        <v>167</v>
      </c>
      <c r="H171" s="57">
        <v>112300</v>
      </c>
      <c r="I171" s="35">
        <v>112300</v>
      </c>
      <c r="J171" s="35">
        <v>112300</v>
      </c>
      <c r="K171" s="35">
        <v>112300</v>
      </c>
      <c r="L171" s="35"/>
      <c r="M171" s="35"/>
      <c r="N171" s="35"/>
      <c r="O171" s="35"/>
      <c r="P171" s="35"/>
      <c r="Q171" s="35"/>
      <c r="R171" s="35"/>
      <c r="S171" s="35"/>
      <c r="T171" s="35">
        <v>112300</v>
      </c>
      <c r="U171" s="68">
        <v>28068.75</v>
      </c>
      <c r="V171" s="33">
        <f t="shared" si="92"/>
        <v>24.994434550311663</v>
      </c>
      <c r="W171" s="34">
        <f t="shared" si="89"/>
        <v>84231.25</v>
      </c>
      <c r="X171" s="33">
        <f t="shared" si="90"/>
        <v>0</v>
      </c>
      <c r="Y171" s="33">
        <f t="shared" si="90"/>
        <v>0</v>
      </c>
      <c r="Z171" s="33">
        <f t="shared" si="90"/>
        <v>0</v>
      </c>
      <c r="AA171" s="33">
        <f t="shared" si="88"/>
        <v>-112300</v>
      </c>
      <c r="AB171" s="33">
        <f t="shared" si="88"/>
        <v>0</v>
      </c>
      <c r="AC171" s="33">
        <f t="shared" si="88"/>
        <v>0</v>
      </c>
      <c r="AD171" s="33">
        <f t="shared" si="88"/>
        <v>0</v>
      </c>
      <c r="AE171" s="33">
        <f t="shared" si="88"/>
        <v>0</v>
      </c>
      <c r="AF171" s="33">
        <f t="shared" si="88"/>
        <v>0</v>
      </c>
      <c r="AG171" s="33">
        <f t="shared" si="88"/>
        <v>0</v>
      </c>
      <c r="AH171" s="33">
        <f t="shared" si="88"/>
        <v>0</v>
      </c>
      <c r="AI171" s="33">
        <f t="shared" si="88"/>
        <v>112300</v>
      </c>
      <c r="AJ171" s="83">
        <f t="shared" si="87"/>
        <v>0</v>
      </c>
    </row>
    <row r="172" spans="1:36" s="81" customFormat="1" ht="15" hidden="1">
      <c r="A172" s="27" t="s">
        <v>174</v>
      </c>
      <c r="B172" s="20" t="s">
        <v>90</v>
      </c>
      <c r="C172" s="21" t="s">
        <v>44</v>
      </c>
      <c r="D172" s="21" t="s">
        <v>37</v>
      </c>
      <c r="E172" s="155" t="s">
        <v>177</v>
      </c>
      <c r="F172" s="21" t="s">
        <v>171</v>
      </c>
      <c r="G172" s="21" t="s">
        <v>171</v>
      </c>
      <c r="H172" s="57">
        <f>H173+H176</f>
        <v>0</v>
      </c>
      <c r="I172" s="34">
        <f aca="true" t="shared" si="101" ref="I172:U172">I173+I176</f>
        <v>0</v>
      </c>
      <c r="J172" s="34">
        <f t="shared" si="101"/>
        <v>0</v>
      </c>
      <c r="K172" s="34">
        <f t="shared" si="101"/>
        <v>0</v>
      </c>
      <c r="L172" s="34">
        <f t="shared" si="101"/>
        <v>0</v>
      </c>
      <c r="M172" s="34">
        <f t="shared" si="101"/>
        <v>0</v>
      </c>
      <c r="N172" s="34">
        <f t="shared" si="101"/>
        <v>0</v>
      </c>
      <c r="O172" s="34">
        <f t="shared" si="101"/>
        <v>0</v>
      </c>
      <c r="P172" s="34">
        <f t="shared" si="101"/>
        <v>0</v>
      </c>
      <c r="Q172" s="34">
        <f t="shared" si="101"/>
        <v>0</v>
      </c>
      <c r="R172" s="34">
        <f t="shared" si="101"/>
        <v>0</v>
      </c>
      <c r="S172" s="34">
        <f t="shared" si="101"/>
        <v>0</v>
      </c>
      <c r="T172" s="34">
        <f t="shared" si="101"/>
        <v>0</v>
      </c>
      <c r="U172" s="67">
        <f t="shared" si="101"/>
        <v>0</v>
      </c>
      <c r="V172" s="33" t="e">
        <f t="shared" si="92"/>
        <v>#DIV/0!</v>
      </c>
      <c r="W172" s="34">
        <f t="shared" si="89"/>
        <v>0</v>
      </c>
      <c r="X172" s="33">
        <f t="shared" si="90"/>
        <v>0</v>
      </c>
      <c r="Y172" s="33">
        <f t="shared" si="90"/>
        <v>0</v>
      </c>
      <c r="Z172" s="33">
        <f t="shared" si="90"/>
        <v>0</v>
      </c>
      <c r="AA172" s="33">
        <f t="shared" si="88"/>
        <v>0</v>
      </c>
      <c r="AB172" s="33">
        <f t="shared" si="88"/>
        <v>0</v>
      </c>
      <c r="AC172" s="33">
        <f t="shared" si="88"/>
        <v>0</v>
      </c>
      <c r="AD172" s="33">
        <f t="shared" si="88"/>
        <v>0</v>
      </c>
      <c r="AE172" s="33">
        <f t="shared" si="88"/>
        <v>0</v>
      </c>
      <c r="AF172" s="33">
        <f t="shared" si="88"/>
        <v>0</v>
      </c>
      <c r="AG172" s="33">
        <f t="shared" si="88"/>
        <v>0</v>
      </c>
      <c r="AH172" s="33">
        <f t="shared" si="88"/>
        <v>0</v>
      </c>
      <c r="AI172" s="33">
        <f t="shared" si="88"/>
        <v>0</v>
      </c>
      <c r="AJ172" s="83">
        <f t="shared" si="87"/>
        <v>0</v>
      </c>
    </row>
    <row r="173" spans="1:36" s="81" customFormat="1" ht="15" hidden="1">
      <c r="A173" s="27" t="s">
        <v>174</v>
      </c>
      <c r="B173" s="20" t="s">
        <v>90</v>
      </c>
      <c r="C173" s="21" t="s">
        <v>44</v>
      </c>
      <c r="D173" s="21" t="s">
        <v>37</v>
      </c>
      <c r="E173" s="155" t="s">
        <v>173</v>
      </c>
      <c r="F173" s="21" t="s">
        <v>171</v>
      </c>
      <c r="G173" s="21" t="s">
        <v>171</v>
      </c>
      <c r="H173" s="57">
        <f>H174</f>
        <v>0</v>
      </c>
      <c r="I173" s="34">
        <f aca="true" t="shared" si="102" ref="I173:U173">I174</f>
        <v>0</v>
      </c>
      <c r="J173" s="34">
        <f t="shared" si="102"/>
        <v>0</v>
      </c>
      <c r="K173" s="34">
        <f t="shared" si="102"/>
        <v>0</v>
      </c>
      <c r="L173" s="34">
        <f t="shared" si="102"/>
        <v>0</v>
      </c>
      <c r="M173" s="34">
        <f t="shared" si="102"/>
        <v>0</v>
      </c>
      <c r="N173" s="34">
        <f t="shared" si="102"/>
        <v>0</v>
      </c>
      <c r="O173" s="34">
        <f t="shared" si="102"/>
        <v>0</v>
      </c>
      <c r="P173" s="34">
        <f t="shared" si="102"/>
        <v>0</v>
      </c>
      <c r="Q173" s="34">
        <f t="shared" si="102"/>
        <v>0</v>
      </c>
      <c r="R173" s="34">
        <f t="shared" si="102"/>
        <v>0</v>
      </c>
      <c r="S173" s="34">
        <f t="shared" si="102"/>
        <v>0</v>
      </c>
      <c r="T173" s="34">
        <f t="shared" si="102"/>
        <v>0</v>
      </c>
      <c r="U173" s="67">
        <f t="shared" si="102"/>
        <v>0</v>
      </c>
      <c r="V173" s="33" t="e">
        <f t="shared" si="92"/>
        <v>#DIV/0!</v>
      </c>
      <c r="W173" s="34">
        <f t="shared" si="89"/>
        <v>0</v>
      </c>
      <c r="X173" s="33">
        <f t="shared" si="90"/>
        <v>0</v>
      </c>
      <c r="Y173" s="33">
        <f t="shared" si="90"/>
        <v>0</v>
      </c>
      <c r="Z173" s="33">
        <f t="shared" si="90"/>
        <v>0</v>
      </c>
      <c r="AA173" s="33">
        <f t="shared" si="88"/>
        <v>0</v>
      </c>
      <c r="AB173" s="33">
        <f t="shared" si="88"/>
        <v>0</v>
      </c>
      <c r="AC173" s="33">
        <f t="shared" si="88"/>
        <v>0</v>
      </c>
      <c r="AD173" s="33">
        <f t="shared" si="88"/>
        <v>0</v>
      </c>
      <c r="AE173" s="33">
        <f t="shared" si="88"/>
        <v>0</v>
      </c>
      <c r="AF173" s="33">
        <f t="shared" si="88"/>
        <v>0</v>
      </c>
      <c r="AG173" s="33">
        <f t="shared" si="88"/>
        <v>0</v>
      </c>
      <c r="AH173" s="33">
        <f t="shared" si="88"/>
        <v>0</v>
      </c>
      <c r="AI173" s="33">
        <f t="shared" si="88"/>
        <v>0</v>
      </c>
      <c r="AJ173" s="83">
        <f t="shared" si="87"/>
        <v>0</v>
      </c>
    </row>
    <row r="174" spans="1:36" s="81" customFormat="1" ht="34.5" hidden="1">
      <c r="A174" s="27" t="s">
        <v>176</v>
      </c>
      <c r="B174" s="20" t="s">
        <v>90</v>
      </c>
      <c r="C174" s="21" t="s">
        <v>44</v>
      </c>
      <c r="D174" s="21" t="s">
        <v>37</v>
      </c>
      <c r="E174" s="155" t="s">
        <v>173</v>
      </c>
      <c r="F174" s="21" t="s">
        <v>175</v>
      </c>
      <c r="G174" s="21" t="s">
        <v>171</v>
      </c>
      <c r="H174" s="57">
        <f>H175</f>
        <v>0</v>
      </c>
      <c r="I174" s="34">
        <f aca="true" t="shared" si="103" ref="I174:U174">I175</f>
        <v>0</v>
      </c>
      <c r="J174" s="34">
        <f t="shared" si="103"/>
        <v>0</v>
      </c>
      <c r="K174" s="34">
        <f t="shared" si="103"/>
        <v>0</v>
      </c>
      <c r="L174" s="34">
        <f t="shared" si="103"/>
        <v>0</v>
      </c>
      <c r="M174" s="34">
        <f t="shared" si="103"/>
        <v>0</v>
      </c>
      <c r="N174" s="34">
        <f t="shared" si="103"/>
        <v>0</v>
      </c>
      <c r="O174" s="34">
        <f t="shared" si="103"/>
        <v>0</v>
      </c>
      <c r="P174" s="34">
        <f t="shared" si="103"/>
        <v>0</v>
      </c>
      <c r="Q174" s="34">
        <f t="shared" si="103"/>
        <v>0</v>
      </c>
      <c r="R174" s="34">
        <f t="shared" si="103"/>
        <v>0</v>
      </c>
      <c r="S174" s="34">
        <f t="shared" si="103"/>
        <v>0</v>
      </c>
      <c r="T174" s="34">
        <f t="shared" si="103"/>
        <v>0</v>
      </c>
      <c r="U174" s="67">
        <f t="shared" si="103"/>
        <v>0</v>
      </c>
      <c r="V174" s="33" t="e">
        <f t="shared" si="92"/>
        <v>#DIV/0!</v>
      </c>
      <c r="W174" s="34">
        <f t="shared" si="89"/>
        <v>0</v>
      </c>
      <c r="X174" s="33">
        <f t="shared" si="90"/>
        <v>0</v>
      </c>
      <c r="Y174" s="33">
        <f t="shared" si="90"/>
        <v>0</v>
      </c>
      <c r="Z174" s="33">
        <f t="shared" si="90"/>
        <v>0</v>
      </c>
      <c r="AA174" s="33">
        <f t="shared" si="88"/>
        <v>0</v>
      </c>
      <c r="AB174" s="33">
        <f t="shared" si="88"/>
        <v>0</v>
      </c>
      <c r="AC174" s="33">
        <f t="shared" si="88"/>
        <v>0</v>
      </c>
      <c r="AD174" s="33">
        <f t="shared" si="88"/>
        <v>0</v>
      </c>
      <c r="AE174" s="33">
        <f t="shared" si="88"/>
        <v>0</v>
      </c>
      <c r="AF174" s="33">
        <f t="shared" si="88"/>
        <v>0</v>
      </c>
      <c r="AG174" s="33">
        <f t="shared" si="88"/>
        <v>0</v>
      </c>
      <c r="AH174" s="33">
        <f t="shared" si="88"/>
        <v>0</v>
      </c>
      <c r="AI174" s="33">
        <f t="shared" si="88"/>
        <v>0</v>
      </c>
      <c r="AJ174" s="83">
        <f t="shared" si="87"/>
        <v>0</v>
      </c>
    </row>
    <row r="175" spans="1:36" s="81" customFormat="1" ht="15" hidden="1">
      <c r="A175" s="27" t="s">
        <v>70</v>
      </c>
      <c r="B175" s="20" t="s">
        <v>90</v>
      </c>
      <c r="C175" s="21" t="s">
        <v>44</v>
      </c>
      <c r="D175" s="21" t="s">
        <v>37</v>
      </c>
      <c r="E175" s="155" t="s">
        <v>173</v>
      </c>
      <c r="F175" s="21" t="s">
        <v>175</v>
      </c>
      <c r="G175" s="21" t="s">
        <v>169</v>
      </c>
      <c r="H175" s="5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68"/>
      <c r="V175" s="33" t="e">
        <f t="shared" si="92"/>
        <v>#DIV/0!</v>
      </c>
      <c r="W175" s="34">
        <f t="shared" si="89"/>
        <v>0</v>
      </c>
      <c r="X175" s="33">
        <f t="shared" si="90"/>
        <v>0</v>
      </c>
      <c r="Y175" s="33">
        <f t="shared" si="90"/>
        <v>0</v>
      </c>
      <c r="Z175" s="33">
        <f t="shared" si="90"/>
        <v>0</v>
      </c>
      <c r="AA175" s="33">
        <f t="shared" si="88"/>
        <v>0</v>
      </c>
      <c r="AB175" s="33">
        <f t="shared" si="88"/>
        <v>0</v>
      </c>
      <c r="AC175" s="33">
        <f t="shared" si="88"/>
        <v>0</v>
      </c>
      <c r="AD175" s="33">
        <f t="shared" si="88"/>
        <v>0</v>
      </c>
      <c r="AE175" s="33">
        <f t="shared" si="88"/>
        <v>0</v>
      </c>
      <c r="AF175" s="33">
        <f t="shared" si="88"/>
        <v>0</v>
      </c>
      <c r="AG175" s="33">
        <f t="shared" si="88"/>
        <v>0</v>
      </c>
      <c r="AH175" s="33">
        <f t="shared" si="88"/>
        <v>0</v>
      </c>
      <c r="AI175" s="33">
        <f t="shared" si="88"/>
        <v>0</v>
      </c>
      <c r="AJ175" s="83">
        <f t="shared" si="87"/>
        <v>0</v>
      </c>
    </row>
    <row r="176" spans="1:36" s="81" customFormat="1" ht="14.25" customHeight="1" hidden="1">
      <c r="A176" s="27" t="s">
        <v>68</v>
      </c>
      <c r="B176" s="20" t="s">
        <v>90</v>
      </c>
      <c r="C176" s="21" t="s">
        <v>44</v>
      </c>
      <c r="D176" s="21" t="s">
        <v>37</v>
      </c>
      <c r="E176" s="155" t="s">
        <v>168</v>
      </c>
      <c r="F176" s="21" t="s">
        <v>171</v>
      </c>
      <c r="G176" s="21" t="s">
        <v>171</v>
      </c>
      <c r="H176" s="57">
        <f>H177</f>
        <v>0</v>
      </c>
      <c r="I176" s="34">
        <f aca="true" t="shared" si="104" ref="I176:U176">I177</f>
        <v>0</v>
      </c>
      <c r="J176" s="34">
        <f t="shared" si="104"/>
        <v>0</v>
      </c>
      <c r="K176" s="34">
        <f t="shared" si="104"/>
        <v>0</v>
      </c>
      <c r="L176" s="34">
        <f t="shared" si="104"/>
        <v>0</v>
      </c>
      <c r="M176" s="34">
        <f t="shared" si="104"/>
        <v>0</v>
      </c>
      <c r="N176" s="34">
        <f t="shared" si="104"/>
        <v>0</v>
      </c>
      <c r="O176" s="34">
        <f t="shared" si="104"/>
        <v>0</v>
      </c>
      <c r="P176" s="34">
        <f t="shared" si="104"/>
        <v>0</v>
      </c>
      <c r="Q176" s="34">
        <f t="shared" si="104"/>
        <v>0</v>
      </c>
      <c r="R176" s="34">
        <f t="shared" si="104"/>
        <v>0</v>
      </c>
      <c r="S176" s="34">
        <f t="shared" si="104"/>
        <v>0</v>
      </c>
      <c r="T176" s="34">
        <f t="shared" si="104"/>
        <v>0</v>
      </c>
      <c r="U176" s="67">
        <f t="shared" si="104"/>
        <v>0</v>
      </c>
      <c r="V176" s="33" t="e">
        <f t="shared" si="92"/>
        <v>#DIV/0!</v>
      </c>
      <c r="W176" s="34">
        <f t="shared" si="89"/>
        <v>0</v>
      </c>
      <c r="X176" s="33">
        <f t="shared" si="90"/>
        <v>0</v>
      </c>
      <c r="Y176" s="33">
        <f t="shared" si="90"/>
        <v>0</v>
      </c>
      <c r="Z176" s="33">
        <f t="shared" si="90"/>
        <v>0</v>
      </c>
      <c r="AA176" s="33">
        <f t="shared" si="88"/>
        <v>0</v>
      </c>
      <c r="AB176" s="33">
        <f t="shared" si="88"/>
        <v>0</v>
      </c>
      <c r="AC176" s="33">
        <f t="shared" si="88"/>
        <v>0</v>
      </c>
      <c r="AD176" s="33">
        <f t="shared" si="88"/>
        <v>0</v>
      </c>
      <c r="AE176" s="33">
        <f t="shared" si="88"/>
        <v>0</v>
      </c>
      <c r="AF176" s="33">
        <f t="shared" si="88"/>
        <v>0</v>
      </c>
      <c r="AG176" s="33">
        <f t="shared" si="88"/>
        <v>0</v>
      </c>
      <c r="AH176" s="33">
        <f t="shared" si="88"/>
        <v>0</v>
      </c>
      <c r="AI176" s="33">
        <f t="shared" si="88"/>
        <v>0</v>
      </c>
      <c r="AJ176" s="83">
        <f t="shared" si="87"/>
        <v>0</v>
      </c>
    </row>
    <row r="177" spans="1:36" s="81" customFormat="1" ht="34.5" hidden="1">
      <c r="A177" s="27" t="s">
        <v>176</v>
      </c>
      <c r="B177" s="20" t="s">
        <v>90</v>
      </c>
      <c r="C177" s="21" t="s">
        <v>44</v>
      </c>
      <c r="D177" s="21" t="s">
        <v>37</v>
      </c>
      <c r="E177" s="155" t="s">
        <v>168</v>
      </c>
      <c r="F177" s="21" t="s">
        <v>175</v>
      </c>
      <c r="G177" s="21" t="s">
        <v>171</v>
      </c>
      <c r="H177" s="57">
        <f>H178</f>
        <v>0</v>
      </c>
      <c r="I177" s="34">
        <f aca="true" t="shared" si="105" ref="I177:U177">I178</f>
        <v>0</v>
      </c>
      <c r="J177" s="34">
        <f t="shared" si="105"/>
        <v>0</v>
      </c>
      <c r="K177" s="34">
        <f t="shared" si="105"/>
        <v>0</v>
      </c>
      <c r="L177" s="34">
        <f t="shared" si="105"/>
        <v>0</v>
      </c>
      <c r="M177" s="34">
        <f t="shared" si="105"/>
        <v>0</v>
      </c>
      <c r="N177" s="34">
        <f t="shared" si="105"/>
        <v>0</v>
      </c>
      <c r="O177" s="34">
        <f t="shared" si="105"/>
        <v>0</v>
      </c>
      <c r="P177" s="34">
        <f t="shared" si="105"/>
        <v>0</v>
      </c>
      <c r="Q177" s="34">
        <f t="shared" si="105"/>
        <v>0</v>
      </c>
      <c r="R177" s="34">
        <f t="shared" si="105"/>
        <v>0</v>
      </c>
      <c r="S177" s="34">
        <f t="shared" si="105"/>
        <v>0</v>
      </c>
      <c r="T177" s="34">
        <f t="shared" si="105"/>
        <v>0</v>
      </c>
      <c r="U177" s="67">
        <f t="shared" si="105"/>
        <v>0</v>
      </c>
      <c r="V177" s="33" t="e">
        <f t="shared" si="92"/>
        <v>#DIV/0!</v>
      </c>
      <c r="W177" s="34">
        <f t="shared" si="89"/>
        <v>0</v>
      </c>
      <c r="X177" s="33">
        <f t="shared" si="90"/>
        <v>0</v>
      </c>
      <c r="Y177" s="33">
        <f t="shared" si="90"/>
        <v>0</v>
      </c>
      <c r="Z177" s="33">
        <f t="shared" si="90"/>
        <v>0</v>
      </c>
      <c r="AA177" s="33">
        <f t="shared" si="88"/>
        <v>0</v>
      </c>
      <c r="AB177" s="33">
        <f t="shared" si="88"/>
        <v>0</v>
      </c>
      <c r="AC177" s="33">
        <f t="shared" si="88"/>
        <v>0</v>
      </c>
      <c r="AD177" s="33">
        <f t="shared" si="88"/>
        <v>0</v>
      </c>
      <c r="AE177" s="33">
        <f t="shared" si="88"/>
        <v>0</v>
      </c>
      <c r="AF177" s="33">
        <f t="shared" si="88"/>
        <v>0</v>
      </c>
      <c r="AG177" s="33">
        <f t="shared" si="88"/>
        <v>0</v>
      </c>
      <c r="AH177" s="33">
        <f t="shared" si="88"/>
        <v>0</v>
      </c>
      <c r="AI177" s="33">
        <f t="shared" si="88"/>
        <v>0</v>
      </c>
      <c r="AJ177" s="83">
        <f t="shared" si="87"/>
        <v>0</v>
      </c>
    </row>
    <row r="178" spans="1:36" s="81" customFormat="1" ht="15" hidden="1">
      <c r="A178" s="27" t="s">
        <v>170</v>
      </c>
      <c r="B178" s="20" t="s">
        <v>90</v>
      </c>
      <c r="C178" s="21" t="s">
        <v>44</v>
      </c>
      <c r="D178" s="21" t="s">
        <v>37</v>
      </c>
      <c r="E178" s="155" t="s">
        <v>168</v>
      </c>
      <c r="F178" s="21" t="s">
        <v>175</v>
      </c>
      <c r="G178" s="21" t="s">
        <v>169</v>
      </c>
      <c r="H178" s="57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68"/>
      <c r="V178" s="33" t="e">
        <f t="shared" si="92"/>
        <v>#DIV/0!</v>
      </c>
      <c r="W178" s="34">
        <f t="shared" si="89"/>
        <v>0</v>
      </c>
      <c r="X178" s="33">
        <f t="shared" si="90"/>
        <v>0</v>
      </c>
      <c r="Y178" s="33">
        <f t="shared" si="90"/>
        <v>0</v>
      </c>
      <c r="Z178" s="33">
        <f t="shared" si="90"/>
        <v>0</v>
      </c>
      <c r="AA178" s="33">
        <f t="shared" si="88"/>
        <v>0</v>
      </c>
      <c r="AB178" s="33">
        <f t="shared" si="88"/>
        <v>0</v>
      </c>
      <c r="AC178" s="33">
        <f t="shared" si="88"/>
        <v>0</v>
      </c>
      <c r="AD178" s="33">
        <f t="shared" si="88"/>
        <v>0</v>
      </c>
      <c r="AE178" s="33">
        <f t="shared" si="88"/>
        <v>0</v>
      </c>
      <c r="AF178" s="33">
        <f t="shared" si="88"/>
        <v>0</v>
      </c>
      <c r="AG178" s="33">
        <f t="shared" si="88"/>
        <v>0</v>
      </c>
      <c r="AH178" s="33">
        <f t="shared" si="88"/>
        <v>0</v>
      </c>
      <c r="AI178" s="33">
        <f t="shared" si="88"/>
        <v>0</v>
      </c>
      <c r="AJ178" s="83">
        <f t="shared" si="87"/>
        <v>0</v>
      </c>
    </row>
    <row r="179" spans="1:36" s="81" customFormat="1" ht="15">
      <c r="A179" s="27" t="s">
        <v>77</v>
      </c>
      <c r="B179" s="89"/>
      <c r="C179" s="21"/>
      <c r="D179" s="21"/>
      <c r="E179" s="153"/>
      <c r="F179" s="21"/>
      <c r="G179" s="21"/>
      <c r="H179" s="57">
        <f aca="true" t="shared" si="106" ref="H179:U179">H13+H54+H65+H84+H121+H166+H78</f>
        <v>2121257</v>
      </c>
      <c r="I179" s="57">
        <f t="shared" si="106"/>
        <v>2121257</v>
      </c>
      <c r="J179" s="57">
        <f t="shared" si="106"/>
        <v>2439257</v>
      </c>
      <c r="K179" s="57">
        <f t="shared" si="106"/>
        <v>2439257</v>
      </c>
      <c r="L179" s="57">
        <f t="shared" si="106"/>
        <v>0</v>
      </c>
      <c r="M179" s="57">
        <f t="shared" si="106"/>
        <v>0</v>
      </c>
      <c r="N179" s="57">
        <f t="shared" si="106"/>
        <v>0</v>
      </c>
      <c r="O179" s="57">
        <f t="shared" si="106"/>
        <v>0</v>
      </c>
      <c r="P179" s="57">
        <f t="shared" si="106"/>
        <v>0</v>
      </c>
      <c r="Q179" s="57">
        <f t="shared" si="106"/>
        <v>0</v>
      </c>
      <c r="R179" s="57">
        <f t="shared" si="106"/>
        <v>0</v>
      </c>
      <c r="S179" s="57">
        <f t="shared" si="106"/>
        <v>0</v>
      </c>
      <c r="T179" s="57">
        <f t="shared" si="106"/>
        <v>2439257</v>
      </c>
      <c r="U179" s="67">
        <f t="shared" si="106"/>
        <v>612905.0700000001</v>
      </c>
      <c r="V179" s="33">
        <f t="shared" si="92"/>
        <v>25.12671153552086</v>
      </c>
      <c r="W179" s="34">
        <f t="shared" si="89"/>
        <v>1826351.93</v>
      </c>
      <c r="X179" s="33">
        <f t="shared" si="90"/>
        <v>0</v>
      </c>
      <c r="Y179" s="33">
        <f t="shared" si="90"/>
        <v>318000</v>
      </c>
      <c r="Z179" s="33">
        <f t="shared" si="90"/>
        <v>0</v>
      </c>
      <c r="AA179" s="33">
        <f t="shared" si="88"/>
        <v>-2439257</v>
      </c>
      <c r="AB179" s="33">
        <f t="shared" si="88"/>
        <v>0</v>
      </c>
      <c r="AC179" s="33">
        <f t="shared" si="88"/>
        <v>0</v>
      </c>
      <c r="AD179" s="33">
        <f t="shared" si="88"/>
        <v>0</v>
      </c>
      <c r="AE179" s="33">
        <f t="shared" si="88"/>
        <v>0</v>
      </c>
      <c r="AF179" s="33">
        <f t="shared" si="88"/>
        <v>0</v>
      </c>
      <c r="AG179" s="33">
        <f t="shared" si="88"/>
        <v>0</v>
      </c>
      <c r="AH179" s="33">
        <f t="shared" si="88"/>
        <v>0</v>
      </c>
      <c r="AI179" s="33">
        <f t="shared" si="88"/>
        <v>2439257</v>
      </c>
      <c r="AJ179" s="83">
        <f t="shared" si="87"/>
        <v>318000</v>
      </c>
    </row>
    <row r="180" spans="9:20" ht="15">
      <c r="I180" s="22" t="s">
        <v>154</v>
      </c>
      <c r="J180" s="22" t="s">
        <v>155</v>
      </c>
      <c r="K180" s="22" t="s">
        <v>156</v>
      </c>
      <c r="L180" s="22" t="s">
        <v>157</v>
      </c>
      <c r="M180" s="22" t="s">
        <v>158</v>
      </c>
      <c r="N180" s="22" t="s">
        <v>159</v>
      </c>
      <c r="O180" s="22" t="s">
        <v>160</v>
      </c>
      <c r="P180" s="22" t="s">
        <v>161</v>
      </c>
      <c r="Q180" s="22" t="s">
        <v>162</v>
      </c>
      <c r="R180" s="22" t="s">
        <v>163</v>
      </c>
      <c r="S180" s="22" t="s">
        <v>164</v>
      </c>
      <c r="T180" s="22" t="s">
        <v>165</v>
      </c>
    </row>
    <row r="181" spans="5:26" s="72" customFormat="1" ht="10.5">
      <c r="E181" s="156"/>
      <c r="H181" s="73"/>
      <c r="J181" s="74"/>
      <c r="U181" s="75"/>
      <c r="Z181" s="76"/>
    </row>
    <row r="182" spans="9:35" ht="15">
      <c r="I182" s="72"/>
      <c r="J182" s="74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AH182" s="22"/>
      <c r="AI182" s="22"/>
    </row>
    <row r="183" spans="24:35" ht="15">
      <c r="X183" s="69"/>
      <c r="Y183" s="69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</row>
  </sheetData>
  <sheetProtection/>
  <mergeCells count="42">
    <mergeCell ref="O8:O10"/>
    <mergeCell ref="N8:N10"/>
    <mergeCell ref="C8:C10"/>
    <mergeCell ref="H8:H10"/>
    <mergeCell ref="B8:B10"/>
    <mergeCell ref="A8:A10"/>
    <mergeCell ref="D8:D10"/>
    <mergeCell ref="C1:H1"/>
    <mergeCell ref="B2:H2"/>
    <mergeCell ref="A3:H3"/>
    <mergeCell ref="E8:E10"/>
    <mergeCell ref="F8:F10"/>
    <mergeCell ref="L8:L10"/>
    <mergeCell ref="K8:K10"/>
    <mergeCell ref="X8:X10"/>
    <mergeCell ref="T4:V4"/>
    <mergeCell ref="T5:Z5"/>
    <mergeCell ref="T7:V7"/>
    <mergeCell ref="A6:V6"/>
    <mergeCell ref="A5:K5"/>
    <mergeCell ref="P8:P10"/>
    <mergeCell ref="Q8:Q10"/>
    <mergeCell ref="M8:M10"/>
    <mergeCell ref="I8:I10"/>
    <mergeCell ref="J8:J10"/>
    <mergeCell ref="AD8:AD10"/>
    <mergeCell ref="V8:V10"/>
    <mergeCell ref="S8:S10"/>
    <mergeCell ref="AC8:AC10"/>
    <mergeCell ref="Y8:Y10"/>
    <mergeCell ref="T8:T10"/>
    <mergeCell ref="U8:U10"/>
    <mergeCell ref="R8:R10"/>
    <mergeCell ref="Z8:Z10"/>
    <mergeCell ref="AJ8:AJ10"/>
    <mergeCell ref="AG8:AG10"/>
    <mergeCell ref="AH8:AH10"/>
    <mergeCell ref="AA8:AA10"/>
    <mergeCell ref="AB8:AB10"/>
    <mergeCell ref="AE8:AE10"/>
    <mergeCell ref="AI8:AI10"/>
    <mergeCell ref="AF8:AF10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zoomScalePageLayoutView="0" workbookViewId="0" topLeftCell="A36">
      <selection activeCell="AN16" sqref="AN16"/>
    </sheetView>
  </sheetViews>
  <sheetFormatPr defaultColWidth="9.140625" defaultRowHeight="15"/>
  <cols>
    <col min="1" max="1" width="35.57421875" style="0" customWidth="1"/>
    <col min="2" max="2" width="4.7109375" style="0" customWidth="1"/>
    <col min="3" max="3" width="6.8515625" style="0" customWidth="1"/>
    <col min="4" max="4" width="5.7109375" style="12" customWidth="1"/>
    <col min="7" max="7" width="12.7109375" style="0" hidden="1" customWidth="1"/>
    <col min="8" max="8" width="11.57421875" style="0" hidden="1" customWidth="1"/>
    <col min="9" max="9" width="10.7109375" style="0" hidden="1" customWidth="1"/>
    <col min="10" max="10" width="9.7109375" style="0" hidden="1" customWidth="1"/>
    <col min="11" max="18" width="10.8515625" style="0" hidden="1" customWidth="1"/>
    <col min="19" max="19" width="10.8515625" style="0" bestFit="1" customWidth="1"/>
    <col min="20" max="20" width="10.8515625" style="0" customWidth="1"/>
    <col min="21" max="22" width="9.140625" style="37" hidden="1" customWidth="1"/>
    <col min="23" max="23" width="10.8515625" style="37" hidden="1" customWidth="1"/>
    <col min="24" max="24" width="9.140625" style="37" hidden="1" customWidth="1"/>
    <col min="25" max="25" width="10.8515625" style="37" hidden="1" customWidth="1"/>
    <col min="26" max="31" width="9.140625" style="37" hidden="1" customWidth="1"/>
    <col min="32" max="32" width="11.421875" style="37" hidden="1" customWidth="1"/>
    <col min="33" max="33" width="10.421875" style="37" hidden="1" customWidth="1"/>
    <col min="34" max="34" width="9.140625" style="37" customWidth="1"/>
    <col min="35" max="35" width="9.140625" style="0" customWidth="1"/>
  </cols>
  <sheetData>
    <row r="1" spans="1:34" ht="15">
      <c r="A1" s="43"/>
      <c r="B1" s="1"/>
      <c r="C1" s="200"/>
      <c r="D1" s="200"/>
      <c r="E1" s="200"/>
      <c r="F1" s="200"/>
      <c r="G1" s="200"/>
      <c r="S1" s="206" t="s">
        <v>214</v>
      </c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</row>
    <row r="2" spans="1:34" ht="62.25" customHeight="1">
      <c r="A2" s="95"/>
      <c r="B2" s="96"/>
      <c r="C2" s="96"/>
      <c r="D2" s="96"/>
      <c r="E2" s="96"/>
      <c r="F2" s="96"/>
      <c r="G2" s="96"/>
      <c r="S2" s="205" t="s">
        <v>287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s="45" customFormat="1" ht="57.75" customHeight="1">
      <c r="A3" s="202" t="s">
        <v>227</v>
      </c>
      <c r="B3" s="202"/>
      <c r="C3" s="202"/>
      <c r="D3" s="202"/>
      <c r="E3" s="202"/>
      <c r="F3" s="202"/>
      <c r="G3" s="202"/>
      <c r="H3" s="44"/>
      <c r="I3" s="44"/>
      <c r="J3" s="44"/>
      <c r="K3" s="44"/>
      <c r="L3" s="44"/>
      <c r="M3" s="44"/>
      <c r="N3" s="44"/>
      <c r="O3" s="44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1:34" s="45" customFormat="1" ht="15">
      <c r="A4" s="4"/>
      <c r="B4" s="4"/>
      <c r="C4" s="4"/>
      <c r="D4" s="4"/>
      <c r="E4" s="4"/>
      <c r="F4" s="4"/>
      <c r="G4" s="5" t="s">
        <v>248</v>
      </c>
      <c r="H4" s="45" t="s">
        <v>154</v>
      </c>
      <c r="I4" s="45" t="s">
        <v>155</v>
      </c>
      <c r="J4" s="45" t="s">
        <v>156</v>
      </c>
      <c r="K4" s="45" t="s">
        <v>157</v>
      </c>
      <c r="L4" s="45" t="s">
        <v>158</v>
      </c>
      <c r="M4" s="45" t="s">
        <v>159</v>
      </c>
      <c r="N4" s="45" t="s">
        <v>160</v>
      </c>
      <c r="O4" s="45" t="s">
        <v>161</v>
      </c>
      <c r="P4" s="45" t="s">
        <v>162</v>
      </c>
      <c r="Q4" s="45" t="s">
        <v>163</v>
      </c>
      <c r="R4" s="45" t="s">
        <v>164</v>
      </c>
      <c r="S4" s="207" t="s">
        <v>217</v>
      </c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</row>
    <row r="5" spans="1:34" s="45" customFormat="1" ht="12.75" customHeight="1">
      <c r="A5" s="201" t="s">
        <v>0</v>
      </c>
      <c r="B5" s="201" t="s">
        <v>78</v>
      </c>
      <c r="C5" s="199" t="s">
        <v>79</v>
      </c>
      <c r="D5" s="199" t="s">
        <v>1</v>
      </c>
      <c r="E5" s="199" t="s">
        <v>80</v>
      </c>
      <c r="F5" s="199" t="s">
        <v>5</v>
      </c>
      <c r="G5" s="190" t="s">
        <v>221</v>
      </c>
      <c r="H5" s="164" t="s">
        <v>222</v>
      </c>
      <c r="I5" s="164" t="s">
        <v>223</v>
      </c>
      <c r="J5" s="164" t="s">
        <v>224</v>
      </c>
      <c r="K5" s="164" t="s">
        <v>225</v>
      </c>
      <c r="L5" s="164" t="s">
        <v>242</v>
      </c>
      <c r="M5" s="164" t="s">
        <v>243</v>
      </c>
      <c r="N5" s="164" t="s">
        <v>244</v>
      </c>
      <c r="O5" s="164" t="s">
        <v>245</v>
      </c>
      <c r="P5" s="164" t="s">
        <v>246</v>
      </c>
      <c r="Q5" s="164" t="s">
        <v>241</v>
      </c>
      <c r="R5" s="164" t="s">
        <v>247</v>
      </c>
      <c r="S5" s="203" t="s">
        <v>265</v>
      </c>
      <c r="T5" s="203" t="s">
        <v>274</v>
      </c>
      <c r="U5" s="204" t="s">
        <v>249</v>
      </c>
      <c r="V5" s="204" t="s">
        <v>250</v>
      </c>
      <c r="W5" s="204" t="s">
        <v>251</v>
      </c>
      <c r="X5" s="204" t="s">
        <v>252</v>
      </c>
      <c r="Y5" s="204" t="s">
        <v>253</v>
      </c>
      <c r="Z5" s="204" t="s">
        <v>254</v>
      </c>
      <c r="AA5" s="204" t="s">
        <v>255</v>
      </c>
      <c r="AB5" s="204" t="s">
        <v>256</v>
      </c>
      <c r="AC5" s="204" t="s">
        <v>257</v>
      </c>
      <c r="AD5" s="204" t="s">
        <v>258</v>
      </c>
      <c r="AE5" s="204" t="s">
        <v>259</v>
      </c>
      <c r="AF5" s="204" t="s">
        <v>264</v>
      </c>
      <c r="AG5" s="204" t="s">
        <v>261</v>
      </c>
      <c r="AH5" s="204" t="s">
        <v>275</v>
      </c>
    </row>
    <row r="6" spans="1:34" s="45" customFormat="1" ht="12.75">
      <c r="A6" s="201"/>
      <c r="B6" s="201"/>
      <c r="C6" s="199"/>
      <c r="D6" s="199"/>
      <c r="E6" s="199"/>
      <c r="F6" s="199"/>
      <c r="G6" s="191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203"/>
      <c r="T6" s="203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</row>
    <row r="7" spans="1:34" s="45" customFormat="1" ht="41.25" customHeight="1">
      <c r="A7" s="201"/>
      <c r="B7" s="201"/>
      <c r="C7" s="199"/>
      <c r="D7" s="199"/>
      <c r="E7" s="199"/>
      <c r="F7" s="199"/>
      <c r="G7" s="192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203"/>
      <c r="T7" s="203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</row>
    <row r="8" spans="1:34" s="52" customFormat="1" ht="25.5">
      <c r="A8" s="2" t="s">
        <v>282</v>
      </c>
      <c r="B8" s="46" t="s">
        <v>9</v>
      </c>
      <c r="C8" s="47" t="s">
        <v>81</v>
      </c>
      <c r="D8" s="8" t="s">
        <v>90</v>
      </c>
      <c r="E8" s="47"/>
      <c r="F8" s="47"/>
      <c r="G8" s="117">
        <f aca="true" t="shared" si="0" ref="G8:T8">G9+G12+G29+G32+G40+G45+G48+G52+G56+G21</f>
        <v>1748187</v>
      </c>
      <c r="H8" s="117">
        <f t="shared" si="0"/>
        <v>1748187</v>
      </c>
      <c r="I8" s="117">
        <f t="shared" si="0"/>
        <v>1748187</v>
      </c>
      <c r="J8" s="117">
        <f t="shared" si="0"/>
        <v>1954409.94</v>
      </c>
      <c r="K8" s="117">
        <f t="shared" si="0"/>
        <v>1954409.94</v>
      </c>
      <c r="L8" s="117">
        <f t="shared" si="0"/>
        <v>2691109.94</v>
      </c>
      <c r="M8" s="117">
        <f t="shared" si="0"/>
        <v>2691109.94</v>
      </c>
      <c r="N8" s="117">
        <f t="shared" si="0"/>
        <v>2691109.94</v>
      </c>
      <c r="O8" s="117">
        <f t="shared" si="0"/>
        <v>2691109.94</v>
      </c>
      <c r="P8" s="117">
        <f t="shared" si="0"/>
        <v>2691109.94</v>
      </c>
      <c r="Q8" s="117">
        <f t="shared" si="0"/>
        <v>2691109.94</v>
      </c>
      <c r="R8" s="117">
        <f t="shared" si="0"/>
        <v>2696875.94</v>
      </c>
      <c r="S8" s="117">
        <f t="shared" si="0"/>
        <v>1680920.94</v>
      </c>
      <c r="T8" s="117">
        <f t="shared" si="0"/>
        <v>1584176.08</v>
      </c>
      <c r="U8" s="118">
        <f aca="true" t="shared" si="1" ref="U8:AF8">H8-G8</f>
        <v>0</v>
      </c>
      <c r="V8" s="118">
        <f t="shared" si="1"/>
        <v>0</v>
      </c>
      <c r="W8" s="118">
        <f t="shared" si="1"/>
        <v>206222.93999999994</v>
      </c>
      <c r="X8" s="118">
        <f t="shared" si="1"/>
        <v>0</v>
      </c>
      <c r="Y8" s="118">
        <f t="shared" si="1"/>
        <v>736700</v>
      </c>
      <c r="Z8" s="118">
        <f t="shared" si="1"/>
        <v>0</v>
      </c>
      <c r="AA8" s="118">
        <f t="shared" si="1"/>
        <v>0</v>
      </c>
      <c r="AB8" s="118">
        <f t="shared" si="1"/>
        <v>0</v>
      </c>
      <c r="AC8" s="118">
        <f t="shared" si="1"/>
        <v>0</v>
      </c>
      <c r="AD8" s="118">
        <f t="shared" si="1"/>
        <v>0</v>
      </c>
      <c r="AE8" s="118">
        <f t="shared" si="1"/>
        <v>5766</v>
      </c>
      <c r="AF8" s="118">
        <f t="shared" si="1"/>
        <v>-1015955</v>
      </c>
      <c r="AG8" s="118">
        <f>S8-G8</f>
        <v>-67266.06000000006</v>
      </c>
      <c r="AH8" s="118">
        <f>T8/S8*100</f>
        <v>94.24453240495654</v>
      </c>
    </row>
    <row r="9" spans="1:34" s="52" customFormat="1" ht="54" customHeight="1">
      <c r="A9" s="2" t="s">
        <v>10</v>
      </c>
      <c r="B9" s="46" t="s">
        <v>9</v>
      </c>
      <c r="C9" s="47" t="s">
        <v>81</v>
      </c>
      <c r="D9" s="8" t="s">
        <v>90</v>
      </c>
      <c r="E9" s="47" t="s">
        <v>82</v>
      </c>
      <c r="F9" s="47"/>
      <c r="G9" s="117">
        <f>G10</f>
        <v>415700</v>
      </c>
      <c r="H9" s="119">
        <f aca="true" t="shared" si="2" ref="H9:T10">H10</f>
        <v>415700</v>
      </c>
      <c r="I9" s="119">
        <f t="shared" si="2"/>
        <v>415700</v>
      </c>
      <c r="J9" s="119">
        <f t="shared" si="2"/>
        <v>415700</v>
      </c>
      <c r="K9" s="119">
        <f t="shared" si="2"/>
        <v>415700</v>
      </c>
      <c r="L9" s="119">
        <f t="shared" si="2"/>
        <v>415700</v>
      </c>
      <c r="M9" s="119">
        <f t="shared" si="2"/>
        <v>415700</v>
      </c>
      <c r="N9" s="119">
        <f t="shared" si="2"/>
        <v>415700</v>
      </c>
      <c r="O9" s="119">
        <f t="shared" si="2"/>
        <v>415700</v>
      </c>
      <c r="P9" s="119">
        <f t="shared" si="2"/>
        <v>415700</v>
      </c>
      <c r="Q9" s="119">
        <f t="shared" si="2"/>
        <v>415700</v>
      </c>
      <c r="R9" s="119">
        <f t="shared" si="2"/>
        <v>415700</v>
      </c>
      <c r="S9" s="119">
        <f t="shared" si="2"/>
        <v>415700</v>
      </c>
      <c r="T9" s="119">
        <f t="shared" si="2"/>
        <v>402293.4</v>
      </c>
      <c r="U9" s="118">
        <f aca="true" t="shared" si="3" ref="U9:U84">H9-G9</f>
        <v>0</v>
      </c>
      <c r="V9" s="118">
        <f aca="true" t="shared" si="4" ref="V9:V84">I9-H9</f>
        <v>0</v>
      </c>
      <c r="W9" s="118">
        <f aca="true" t="shared" si="5" ref="W9:W84">J9-I9</f>
        <v>0</v>
      </c>
      <c r="X9" s="118">
        <f aca="true" t="shared" si="6" ref="X9:X84">K9-J9</f>
        <v>0</v>
      </c>
      <c r="Y9" s="118">
        <f aca="true" t="shared" si="7" ref="Y9:Y84">L9-K9</f>
        <v>0</v>
      </c>
      <c r="Z9" s="118">
        <f aca="true" t="shared" si="8" ref="Z9:Z84">M9-L9</f>
        <v>0</v>
      </c>
      <c r="AA9" s="118">
        <f aca="true" t="shared" si="9" ref="AA9:AA84">N9-M9</f>
        <v>0</v>
      </c>
      <c r="AB9" s="118">
        <f aca="true" t="shared" si="10" ref="AB9:AB84">O9-N9</f>
        <v>0</v>
      </c>
      <c r="AC9" s="118">
        <f aca="true" t="shared" si="11" ref="AC9:AC84">P9-O9</f>
        <v>0</v>
      </c>
      <c r="AD9" s="118">
        <f aca="true" t="shared" si="12" ref="AD9:AD84">Q9-P9</f>
        <v>0</v>
      </c>
      <c r="AE9" s="118">
        <f aca="true" t="shared" si="13" ref="AE9:AE84">R9-Q9</f>
        <v>0</v>
      </c>
      <c r="AF9" s="118">
        <f aca="true" t="shared" si="14" ref="AF9:AF84">S9-R9</f>
        <v>0</v>
      </c>
      <c r="AG9" s="118">
        <f aca="true" t="shared" si="15" ref="AG9:AG84">S9-G9</f>
        <v>0</v>
      </c>
      <c r="AH9" s="118">
        <f aca="true" t="shared" si="16" ref="AH9:AH72">T9/S9*100</f>
        <v>96.77493384652394</v>
      </c>
    </row>
    <row r="10" spans="1:34" s="45" customFormat="1" ht="56.25" customHeight="1">
      <c r="A10" s="3" t="s">
        <v>11</v>
      </c>
      <c r="B10" s="48" t="s">
        <v>9</v>
      </c>
      <c r="C10" s="49" t="s">
        <v>81</v>
      </c>
      <c r="D10" s="7" t="s">
        <v>90</v>
      </c>
      <c r="E10" s="49" t="s">
        <v>82</v>
      </c>
      <c r="F10" s="49" t="s">
        <v>12</v>
      </c>
      <c r="G10" s="120">
        <f>G11</f>
        <v>415700</v>
      </c>
      <c r="H10" s="121">
        <f t="shared" si="2"/>
        <v>415700</v>
      </c>
      <c r="I10" s="121">
        <f t="shared" si="2"/>
        <v>415700</v>
      </c>
      <c r="J10" s="121">
        <f t="shared" si="2"/>
        <v>415700</v>
      </c>
      <c r="K10" s="121">
        <f t="shared" si="2"/>
        <v>415700</v>
      </c>
      <c r="L10" s="121">
        <f t="shared" si="2"/>
        <v>415700</v>
      </c>
      <c r="M10" s="121">
        <f t="shared" si="2"/>
        <v>415700</v>
      </c>
      <c r="N10" s="121">
        <f t="shared" si="2"/>
        <v>415700</v>
      </c>
      <c r="O10" s="121">
        <f t="shared" si="2"/>
        <v>415700</v>
      </c>
      <c r="P10" s="121">
        <f t="shared" si="2"/>
        <v>415700</v>
      </c>
      <c r="Q10" s="121">
        <f t="shared" si="2"/>
        <v>415700</v>
      </c>
      <c r="R10" s="121">
        <f t="shared" si="2"/>
        <v>415700</v>
      </c>
      <c r="S10" s="121">
        <f t="shared" si="2"/>
        <v>415700</v>
      </c>
      <c r="T10" s="121">
        <f t="shared" si="2"/>
        <v>402293.4</v>
      </c>
      <c r="U10" s="122">
        <f t="shared" si="3"/>
        <v>0</v>
      </c>
      <c r="V10" s="122">
        <f t="shared" si="4"/>
        <v>0</v>
      </c>
      <c r="W10" s="122">
        <f t="shared" si="5"/>
        <v>0</v>
      </c>
      <c r="X10" s="122">
        <f t="shared" si="6"/>
        <v>0</v>
      </c>
      <c r="Y10" s="122">
        <f t="shared" si="7"/>
        <v>0</v>
      </c>
      <c r="Z10" s="122">
        <f t="shared" si="8"/>
        <v>0</v>
      </c>
      <c r="AA10" s="122">
        <f t="shared" si="9"/>
        <v>0</v>
      </c>
      <c r="AB10" s="122">
        <f t="shared" si="10"/>
        <v>0</v>
      </c>
      <c r="AC10" s="122">
        <f t="shared" si="11"/>
        <v>0</v>
      </c>
      <c r="AD10" s="122">
        <f t="shared" si="12"/>
        <v>0</v>
      </c>
      <c r="AE10" s="122">
        <f t="shared" si="13"/>
        <v>0</v>
      </c>
      <c r="AF10" s="122">
        <f t="shared" si="14"/>
        <v>0</v>
      </c>
      <c r="AG10" s="122">
        <f t="shared" si="15"/>
        <v>0</v>
      </c>
      <c r="AH10" s="118">
        <f t="shared" si="16"/>
        <v>96.77493384652394</v>
      </c>
    </row>
    <row r="11" spans="1:34" s="45" customFormat="1" ht="33" customHeight="1">
      <c r="A11" s="3" t="s">
        <v>13</v>
      </c>
      <c r="B11" s="48" t="s">
        <v>9</v>
      </c>
      <c r="C11" s="49" t="s">
        <v>81</v>
      </c>
      <c r="D11" s="7" t="s">
        <v>90</v>
      </c>
      <c r="E11" s="49" t="s">
        <v>82</v>
      </c>
      <c r="F11" s="49" t="s">
        <v>14</v>
      </c>
      <c r="G11" s="120">
        <v>415700</v>
      </c>
      <c r="H11" s="122">
        <v>415700</v>
      </c>
      <c r="I11" s="122">
        <v>415700</v>
      </c>
      <c r="J11" s="122">
        <v>415700</v>
      </c>
      <c r="K11" s="122">
        <v>415700</v>
      </c>
      <c r="L11" s="122">
        <v>415700</v>
      </c>
      <c r="M11" s="122">
        <v>415700</v>
      </c>
      <c r="N11" s="122">
        <v>415700</v>
      </c>
      <c r="O11" s="122">
        <v>415700</v>
      </c>
      <c r="P11" s="122">
        <v>415700</v>
      </c>
      <c r="Q11" s="122">
        <v>415700</v>
      </c>
      <c r="R11" s="122">
        <v>415700</v>
      </c>
      <c r="S11" s="122">
        <v>415700</v>
      </c>
      <c r="T11" s="123">
        <v>402293.4</v>
      </c>
      <c r="U11" s="122">
        <f t="shared" si="3"/>
        <v>0</v>
      </c>
      <c r="V11" s="122">
        <f t="shared" si="4"/>
        <v>0</v>
      </c>
      <c r="W11" s="122">
        <f t="shared" si="5"/>
        <v>0</v>
      </c>
      <c r="X11" s="122">
        <f t="shared" si="6"/>
        <v>0</v>
      </c>
      <c r="Y11" s="122">
        <f t="shared" si="7"/>
        <v>0</v>
      </c>
      <c r="Z11" s="122">
        <f t="shared" si="8"/>
        <v>0</v>
      </c>
      <c r="AA11" s="122">
        <f t="shared" si="9"/>
        <v>0</v>
      </c>
      <c r="AB11" s="122">
        <f t="shared" si="10"/>
        <v>0</v>
      </c>
      <c r="AC11" s="122">
        <f t="shared" si="11"/>
        <v>0</v>
      </c>
      <c r="AD11" s="122">
        <f t="shared" si="12"/>
        <v>0</v>
      </c>
      <c r="AE11" s="122">
        <f t="shared" si="13"/>
        <v>0</v>
      </c>
      <c r="AF11" s="122">
        <f t="shared" si="14"/>
        <v>0</v>
      </c>
      <c r="AG11" s="122">
        <f t="shared" si="15"/>
        <v>0</v>
      </c>
      <c r="AH11" s="118">
        <f t="shared" si="16"/>
        <v>96.77493384652394</v>
      </c>
    </row>
    <row r="12" spans="1:34" s="52" customFormat="1" ht="38.25">
      <c r="A12" s="2" t="s">
        <v>17</v>
      </c>
      <c r="B12" s="46" t="s">
        <v>9</v>
      </c>
      <c r="C12" s="47" t="s">
        <v>81</v>
      </c>
      <c r="D12" s="8" t="s">
        <v>90</v>
      </c>
      <c r="E12" s="47" t="s">
        <v>83</v>
      </c>
      <c r="F12" s="47"/>
      <c r="G12" s="117">
        <f>G13+G15+G18</f>
        <v>760100</v>
      </c>
      <c r="H12" s="119">
        <f aca="true" t="shared" si="17" ref="H12:T12">H13+H15+H18</f>
        <v>760100</v>
      </c>
      <c r="I12" s="119">
        <f t="shared" si="17"/>
        <v>760100</v>
      </c>
      <c r="J12" s="119">
        <f t="shared" si="17"/>
        <v>940116.94</v>
      </c>
      <c r="K12" s="119">
        <f t="shared" si="17"/>
        <v>940116.94</v>
      </c>
      <c r="L12" s="119">
        <f t="shared" si="17"/>
        <v>940116.94</v>
      </c>
      <c r="M12" s="119">
        <f t="shared" si="17"/>
        <v>940116.94</v>
      </c>
      <c r="N12" s="119">
        <f t="shared" si="17"/>
        <v>940116.94</v>
      </c>
      <c r="O12" s="119">
        <f t="shared" si="17"/>
        <v>940116.94</v>
      </c>
      <c r="P12" s="119">
        <f t="shared" si="17"/>
        <v>940116.94</v>
      </c>
      <c r="Q12" s="119">
        <f t="shared" si="17"/>
        <v>940116.94</v>
      </c>
      <c r="R12" s="119">
        <f t="shared" si="17"/>
        <v>940116.94</v>
      </c>
      <c r="S12" s="119">
        <f t="shared" si="17"/>
        <v>996716.88</v>
      </c>
      <c r="T12" s="119">
        <f t="shared" si="17"/>
        <v>935998.31</v>
      </c>
      <c r="U12" s="118">
        <f t="shared" si="3"/>
        <v>0</v>
      </c>
      <c r="V12" s="118">
        <f t="shared" si="4"/>
        <v>0</v>
      </c>
      <c r="W12" s="118">
        <f t="shared" si="5"/>
        <v>180016.93999999994</v>
      </c>
      <c r="X12" s="118">
        <f t="shared" si="6"/>
        <v>0</v>
      </c>
      <c r="Y12" s="118">
        <f t="shared" si="7"/>
        <v>0</v>
      </c>
      <c r="Z12" s="118">
        <f t="shared" si="8"/>
        <v>0</v>
      </c>
      <c r="AA12" s="118">
        <f t="shared" si="9"/>
        <v>0</v>
      </c>
      <c r="AB12" s="118">
        <f t="shared" si="10"/>
        <v>0</v>
      </c>
      <c r="AC12" s="118">
        <f t="shared" si="11"/>
        <v>0</v>
      </c>
      <c r="AD12" s="118">
        <f t="shared" si="12"/>
        <v>0</v>
      </c>
      <c r="AE12" s="118">
        <f t="shared" si="13"/>
        <v>0</v>
      </c>
      <c r="AF12" s="118">
        <f t="shared" si="14"/>
        <v>56599.94000000006</v>
      </c>
      <c r="AG12" s="118">
        <f t="shared" si="15"/>
        <v>236616.88</v>
      </c>
      <c r="AH12" s="118">
        <f t="shared" si="16"/>
        <v>93.90814270146605</v>
      </c>
    </row>
    <row r="13" spans="1:34" s="45" customFormat="1" ht="51">
      <c r="A13" s="3" t="s">
        <v>11</v>
      </c>
      <c r="B13" s="48" t="s">
        <v>9</v>
      </c>
      <c r="C13" s="49" t="s">
        <v>81</v>
      </c>
      <c r="D13" s="7" t="s">
        <v>90</v>
      </c>
      <c r="E13" s="49" t="s">
        <v>83</v>
      </c>
      <c r="F13" s="49" t="s">
        <v>12</v>
      </c>
      <c r="G13" s="120">
        <f>G14</f>
        <v>534000</v>
      </c>
      <c r="H13" s="121">
        <f aca="true" t="shared" si="18" ref="H13:T13">H14</f>
        <v>534000</v>
      </c>
      <c r="I13" s="121">
        <f t="shared" si="18"/>
        <v>534000</v>
      </c>
      <c r="J13" s="121">
        <f t="shared" si="18"/>
        <v>604016.94</v>
      </c>
      <c r="K13" s="121">
        <f t="shared" si="18"/>
        <v>604016.94</v>
      </c>
      <c r="L13" s="121">
        <f t="shared" si="18"/>
        <v>604016.94</v>
      </c>
      <c r="M13" s="121">
        <f t="shared" si="18"/>
        <v>604016.94</v>
      </c>
      <c r="N13" s="121">
        <f t="shared" si="18"/>
        <v>604016.94</v>
      </c>
      <c r="O13" s="121">
        <f t="shared" si="18"/>
        <v>604016.94</v>
      </c>
      <c r="P13" s="121">
        <f t="shared" si="18"/>
        <v>604016.94</v>
      </c>
      <c r="Q13" s="121">
        <f t="shared" si="18"/>
        <v>604016.94</v>
      </c>
      <c r="R13" s="121">
        <f t="shared" si="18"/>
        <v>644516.94</v>
      </c>
      <c r="S13" s="121">
        <f t="shared" si="18"/>
        <v>637159.88</v>
      </c>
      <c r="T13" s="121">
        <f t="shared" si="18"/>
        <v>581793.41</v>
      </c>
      <c r="U13" s="122">
        <f t="shared" si="3"/>
        <v>0</v>
      </c>
      <c r="V13" s="122">
        <f t="shared" si="4"/>
        <v>0</v>
      </c>
      <c r="W13" s="122">
        <f t="shared" si="5"/>
        <v>70016.93999999994</v>
      </c>
      <c r="X13" s="122">
        <f t="shared" si="6"/>
        <v>0</v>
      </c>
      <c r="Y13" s="122">
        <f t="shared" si="7"/>
        <v>0</v>
      </c>
      <c r="Z13" s="122">
        <f t="shared" si="8"/>
        <v>0</v>
      </c>
      <c r="AA13" s="122">
        <f t="shared" si="9"/>
        <v>0</v>
      </c>
      <c r="AB13" s="122">
        <f t="shared" si="10"/>
        <v>0</v>
      </c>
      <c r="AC13" s="122">
        <f t="shared" si="11"/>
        <v>0</v>
      </c>
      <c r="AD13" s="122">
        <f t="shared" si="12"/>
        <v>0</v>
      </c>
      <c r="AE13" s="122">
        <f t="shared" si="13"/>
        <v>40500</v>
      </c>
      <c r="AF13" s="122">
        <f t="shared" si="14"/>
        <v>-7357.0599999999395</v>
      </c>
      <c r="AG13" s="122">
        <f t="shared" si="15"/>
        <v>103159.88</v>
      </c>
      <c r="AH13" s="118">
        <f t="shared" si="16"/>
        <v>91.31042745503689</v>
      </c>
    </row>
    <row r="14" spans="1:34" s="45" customFormat="1" ht="25.5">
      <c r="A14" s="3" t="s">
        <v>13</v>
      </c>
      <c r="B14" s="48" t="s">
        <v>9</v>
      </c>
      <c r="C14" s="49" t="s">
        <v>81</v>
      </c>
      <c r="D14" s="7" t="s">
        <v>90</v>
      </c>
      <c r="E14" s="49" t="s">
        <v>83</v>
      </c>
      <c r="F14" s="49" t="s">
        <v>14</v>
      </c>
      <c r="G14" s="120">
        <v>534000</v>
      </c>
      <c r="H14" s="120">
        <v>534000</v>
      </c>
      <c r="I14" s="120">
        <v>534000</v>
      </c>
      <c r="J14" s="122">
        <v>604016.94</v>
      </c>
      <c r="K14" s="122">
        <v>604016.94</v>
      </c>
      <c r="L14" s="122">
        <v>604016.94</v>
      </c>
      <c r="M14" s="122">
        <v>604016.94</v>
      </c>
      <c r="N14" s="122">
        <v>604016.94</v>
      </c>
      <c r="O14" s="122">
        <v>604016.94</v>
      </c>
      <c r="P14" s="122">
        <v>604016.94</v>
      </c>
      <c r="Q14" s="122">
        <v>604016.94</v>
      </c>
      <c r="R14" s="123">
        <v>644516.94</v>
      </c>
      <c r="S14" s="123">
        <v>637159.88</v>
      </c>
      <c r="T14" s="123">
        <v>581793.41</v>
      </c>
      <c r="U14" s="122">
        <f t="shared" si="3"/>
        <v>0</v>
      </c>
      <c r="V14" s="122">
        <f t="shared" si="4"/>
        <v>0</v>
      </c>
      <c r="W14" s="122">
        <f t="shared" si="5"/>
        <v>70016.93999999994</v>
      </c>
      <c r="X14" s="122">
        <f t="shared" si="6"/>
        <v>0</v>
      </c>
      <c r="Y14" s="122">
        <f t="shared" si="7"/>
        <v>0</v>
      </c>
      <c r="Z14" s="122">
        <f t="shared" si="8"/>
        <v>0</v>
      </c>
      <c r="AA14" s="122">
        <f t="shared" si="9"/>
        <v>0</v>
      </c>
      <c r="AB14" s="122">
        <f t="shared" si="10"/>
        <v>0</v>
      </c>
      <c r="AC14" s="122">
        <f t="shared" si="11"/>
        <v>0</v>
      </c>
      <c r="AD14" s="122">
        <f t="shared" si="12"/>
        <v>0</v>
      </c>
      <c r="AE14" s="122">
        <f t="shared" si="13"/>
        <v>40500</v>
      </c>
      <c r="AF14" s="122">
        <f t="shared" si="14"/>
        <v>-7357.0599999999395</v>
      </c>
      <c r="AG14" s="122">
        <f t="shared" si="15"/>
        <v>103159.88</v>
      </c>
      <c r="AH14" s="118">
        <f t="shared" si="16"/>
        <v>91.31042745503689</v>
      </c>
    </row>
    <row r="15" spans="1:34" s="45" customFormat="1" ht="25.5">
      <c r="A15" s="3" t="s">
        <v>18</v>
      </c>
      <c r="B15" s="48" t="s">
        <v>9</v>
      </c>
      <c r="C15" s="49" t="s">
        <v>81</v>
      </c>
      <c r="D15" s="7" t="s">
        <v>90</v>
      </c>
      <c r="E15" s="49" t="s">
        <v>83</v>
      </c>
      <c r="F15" s="49" t="s">
        <v>19</v>
      </c>
      <c r="G15" s="120">
        <f>G16</f>
        <v>210100</v>
      </c>
      <c r="H15" s="121">
        <f aca="true" t="shared" si="19" ref="H15:T15">H16</f>
        <v>210100</v>
      </c>
      <c r="I15" s="121">
        <f t="shared" si="19"/>
        <v>210100</v>
      </c>
      <c r="J15" s="121">
        <f t="shared" si="19"/>
        <v>320100</v>
      </c>
      <c r="K15" s="121">
        <f t="shared" si="19"/>
        <v>320100</v>
      </c>
      <c r="L15" s="121">
        <f t="shared" si="19"/>
        <v>320100</v>
      </c>
      <c r="M15" s="121">
        <f t="shared" si="19"/>
        <v>320100</v>
      </c>
      <c r="N15" s="121">
        <f t="shared" si="19"/>
        <v>320100</v>
      </c>
      <c r="O15" s="121">
        <f t="shared" si="19"/>
        <v>320100</v>
      </c>
      <c r="P15" s="121">
        <f t="shared" si="19"/>
        <v>320100</v>
      </c>
      <c r="Q15" s="121">
        <f t="shared" si="19"/>
        <v>320100</v>
      </c>
      <c r="R15" s="121">
        <f t="shared" si="19"/>
        <v>281100</v>
      </c>
      <c r="S15" s="121">
        <f t="shared" si="19"/>
        <v>345057</v>
      </c>
      <c r="T15" s="121">
        <f t="shared" si="19"/>
        <v>340110</v>
      </c>
      <c r="U15" s="122">
        <f t="shared" si="3"/>
        <v>0</v>
      </c>
      <c r="V15" s="122">
        <f t="shared" si="4"/>
        <v>0</v>
      </c>
      <c r="W15" s="122">
        <f t="shared" si="5"/>
        <v>110000</v>
      </c>
      <c r="X15" s="122">
        <f t="shared" si="6"/>
        <v>0</v>
      </c>
      <c r="Y15" s="122">
        <f t="shared" si="7"/>
        <v>0</v>
      </c>
      <c r="Z15" s="122">
        <f t="shared" si="8"/>
        <v>0</v>
      </c>
      <c r="AA15" s="122">
        <f t="shared" si="9"/>
        <v>0</v>
      </c>
      <c r="AB15" s="122">
        <f t="shared" si="10"/>
        <v>0</v>
      </c>
      <c r="AC15" s="122">
        <f t="shared" si="11"/>
        <v>0</v>
      </c>
      <c r="AD15" s="122">
        <f t="shared" si="12"/>
        <v>0</v>
      </c>
      <c r="AE15" s="122">
        <f t="shared" si="13"/>
        <v>-39000</v>
      </c>
      <c r="AF15" s="122">
        <f t="shared" si="14"/>
        <v>63957</v>
      </c>
      <c r="AG15" s="122">
        <f t="shared" si="15"/>
        <v>134957</v>
      </c>
      <c r="AH15" s="118">
        <f t="shared" si="16"/>
        <v>98.56632382475938</v>
      </c>
    </row>
    <row r="16" spans="1:34" s="45" customFormat="1" ht="25.5">
      <c r="A16" s="3" t="s">
        <v>20</v>
      </c>
      <c r="B16" s="48" t="s">
        <v>9</v>
      </c>
      <c r="C16" s="49" t="s">
        <v>81</v>
      </c>
      <c r="D16" s="7" t="s">
        <v>90</v>
      </c>
      <c r="E16" s="49" t="s">
        <v>83</v>
      </c>
      <c r="F16" s="49" t="s">
        <v>21</v>
      </c>
      <c r="G16" s="120">
        <v>210100</v>
      </c>
      <c r="H16" s="120">
        <v>210100</v>
      </c>
      <c r="I16" s="120">
        <v>210100</v>
      </c>
      <c r="J16" s="122">
        <v>320100</v>
      </c>
      <c r="K16" s="122">
        <v>320100</v>
      </c>
      <c r="L16" s="122">
        <v>320100</v>
      </c>
      <c r="M16" s="122">
        <v>320100</v>
      </c>
      <c r="N16" s="122">
        <v>320100</v>
      </c>
      <c r="O16" s="122">
        <v>320100</v>
      </c>
      <c r="P16" s="122">
        <v>320100</v>
      </c>
      <c r="Q16" s="123">
        <v>320100</v>
      </c>
      <c r="R16" s="123">
        <v>281100</v>
      </c>
      <c r="S16" s="123">
        <v>345057</v>
      </c>
      <c r="T16" s="123">
        <v>340110</v>
      </c>
      <c r="U16" s="122">
        <f t="shared" si="3"/>
        <v>0</v>
      </c>
      <c r="V16" s="122">
        <f t="shared" si="4"/>
        <v>0</v>
      </c>
      <c r="W16" s="122">
        <f t="shared" si="5"/>
        <v>110000</v>
      </c>
      <c r="X16" s="122">
        <f t="shared" si="6"/>
        <v>0</v>
      </c>
      <c r="Y16" s="122">
        <f t="shared" si="7"/>
        <v>0</v>
      </c>
      <c r="Z16" s="122">
        <f t="shared" si="8"/>
        <v>0</v>
      </c>
      <c r="AA16" s="122">
        <f t="shared" si="9"/>
        <v>0</v>
      </c>
      <c r="AB16" s="122">
        <f t="shared" si="10"/>
        <v>0</v>
      </c>
      <c r="AC16" s="122">
        <f t="shared" si="11"/>
        <v>0</v>
      </c>
      <c r="AD16" s="122">
        <f t="shared" si="12"/>
        <v>0</v>
      </c>
      <c r="AE16" s="122">
        <f t="shared" si="13"/>
        <v>-39000</v>
      </c>
      <c r="AF16" s="122">
        <f t="shared" si="14"/>
        <v>63957</v>
      </c>
      <c r="AG16" s="122">
        <f t="shared" si="15"/>
        <v>134957</v>
      </c>
      <c r="AH16" s="118">
        <f t="shared" si="16"/>
        <v>98.56632382475938</v>
      </c>
    </row>
    <row r="17" spans="1:34" s="45" customFormat="1" ht="38.25">
      <c r="A17" s="3" t="s">
        <v>284</v>
      </c>
      <c r="B17" s="48" t="s">
        <v>9</v>
      </c>
      <c r="C17" s="49" t="s">
        <v>81</v>
      </c>
      <c r="D17" s="7" t="s">
        <v>90</v>
      </c>
      <c r="E17" s="49" t="s">
        <v>83</v>
      </c>
      <c r="F17" s="49" t="s">
        <v>219</v>
      </c>
      <c r="G17" s="120"/>
      <c r="H17" s="120"/>
      <c r="I17" s="120"/>
      <c r="J17" s="122"/>
      <c r="K17" s="122"/>
      <c r="L17" s="122"/>
      <c r="M17" s="122"/>
      <c r="N17" s="122"/>
      <c r="O17" s="122"/>
      <c r="P17" s="122"/>
      <c r="Q17" s="123"/>
      <c r="R17" s="123"/>
      <c r="S17" s="123">
        <v>345057</v>
      </c>
      <c r="T17" s="123">
        <v>340110</v>
      </c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18">
        <f t="shared" si="16"/>
        <v>98.56632382475938</v>
      </c>
    </row>
    <row r="18" spans="1:34" s="45" customFormat="1" ht="12.75">
      <c r="A18" s="3" t="s">
        <v>22</v>
      </c>
      <c r="B18" s="48" t="s">
        <v>9</v>
      </c>
      <c r="C18" s="49" t="s">
        <v>81</v>
      </c>
      <c r="D18" s="7" t="s">
        <v>90</v>
      </c>
      <c r="E18" s="49" t="s">
        <v>83</v>
      </c>
      <c r="F18" s="49" t="s">
        <v>23</v>
      </c>
      <c r="G18" s="120">
        <f>G19+G20</f>
        <v>16000</v>
      </c>
      <c r="H18" s="121">
        <f aca="true" t="shared" si="20" ref="H18:T18">H19+H20</f>
        <v>16000</v>
      </c>
      <c r="I18" s="121">
        <f t="shared" si="20"/>
        <v>16000</v>
      </c>
      <c r="J18" s="121">
        <f t="shared" si="20"/>
        <v>16000</v>
      </c>
      <c r="K18" s="121">
        <f t="shared" si="20"/>
        <v>16000</v>
      </c>
      <c r="L18" s="121">
        <f t="shared" si="20"/>
        <v>16000</v>
      </c>
      <c r="M18" s="121">
        <f t="shared" si="20"/>
        <v>16000</v>
      </c>
      <c r="N18" s="121">
        <f t="shared" si="20"/>
        <v>16000</v>
      </c>
      <c r="O18" s="121">
        <f t="shared" si="20"/>
        <v>16000</v>
      </c>
      <c r="P18" s="121">
        <f t="shared" si="20"/>
        <v>16000</v>
      </c>
      <c r="Q18" s="121">
        <f t="shared" si="20"/>
        <v>16000</v>
      </c>
      <c r="R18" s="121">
        <f t="shared" si="20"/>
        <v>14500</v>
      </c>
      <c r="S18" s="121">
        <f t="shared" si="20"/>
        <v>14500</v>
      </c>
      <c r="T18" s="121">
        <f t="shared" si="20"/>
        <v>14094.9</v>
      </c>
      <c r="U18" s="122">
        <f t="shared" si="3"/>
        <v>0</v>
      </c>
      <c r="V18" s="122">
        <f t="shared" si="4"/>
        <v>0</v>
      </c>
      <c r="W18" s="122">
        <f t="shared" si="5"/>
        <v>0</v>
      </c>
      <c r="X18" s="122">
        <f t="shared" si="6"/>
        <v>0</v>
      </c>
      <c r="Y18" s="122">
        <f t="shared" si="7"/>
        <v>0</v>
      </c>
      <c r="Z18" s="122">
        <f t="shared" si="8"/>
        <v>0</v>
      </c>
      <c r="AA18" s="122">
        <f t="shared" si="9"/>
        <v>0</v>
      </c>
      <c r="AB18" s="122">
        <f t="shared" si="10"/>
        <v>0</v>
      </c>
      <c r="AC18" s="122">
        <f t="shared" si="11"/>
        <v>0</v>
      </c>
      <c r="AD18" s="122">
        <f t="shared" si="12"/>
        <v>0</v>
      </c>
      <c r="AE18" s="122">
        <f t="shared" si="13"/>
        <v>-1500</v>
      </c>
      <c r="AF18" s="122">
        <f t="shared" si="14"/>
        <v>0</v>
      </c>
      <c r="AG18" s="122">
        <f t="shared" si="15"/>
        <v>-1500</v>
      </c>
      <c r="AH18" s="118">
        <f t="shared" si="16"/>
        <v>97.20620689655172</v>
      </c>
    </row>
    <row r="19" spans="1:34" s="45" customFormat="1" ht="25.5">
      <c r="A19" s="3" t="s">
        <v>24</v>
      </c>
      <c r="B19" s="48" t="s">
        <v>9</v>
      </c>
      <c r="C19" s="49" t="s">
        <v>81</v>
      </c>
      <c r="D19" s="7" t="s">
        <v>90</v>
      </c>
      <c r="E19" s="49" t="s">
        <v>83</v>
      </c>
      <c r="F19" s="49" t="s">
        <v>25</v>
      </c>
      <c r="G19" s="124">
        <v>6000</v>
      </c>
      <c r="H19" s="125">
        <v>6000</v>
      </c>
      <c r="I19" s="125">
        <v>6000</v>
      </c>
      <c r="J19" s="125">
        <v>6000</v>
      </c>
      <c r="K19" s="125">
        <v>6000</v>
      </c>
      <c r="L19" s="125">
        <v>6000</v>
      </c>
      <c r="M19" s="125">
        <v>6000</v>
      </c>
      <c r="N19" s="125">
        <v>6000</v>
      </c>
      <c r="O19" s="125">
        <v>6000</v>
      </c>
      <c r="P19" s="125">
        <v>6000</v>
      </c>
      <c r="Q19" s="125">
        <v>6000</v>
      </c>
      <c r="R19" s="125">
        <v>4800</v>
      </c>
      <c r="S19" s="125">
        <v>4800</v>
      </c>
      <c r="T19" s="126">
        <v>4734</v>
      </c>
      <c r="U19" s="122">
        <f t="shared" si="3"/>
        <v>0</v>
      </c>
      <c r="V19" s="122">
        <f t="shared" si="4"/>
        <v>0</v>
      </c>
      <c r="W19" s="122">
        <f t="shared" si="5"/>
        <v>0</v>
      </c>
      <c r="X19" s="122">
        <f t="shared" si="6"/>
        <v>0</v>
      </c>
      <c r="Y19" s="122">
        <f t="shared" si="7"/>
        <v>0</v>
      </c>
      <c r="Z19" s="122">
        <f t="shared" si="8"/>
        <v>0</v>
      </c>
      <c r="AA19" s="122">
        <f t="shared" si="9"/>
        <v>0</v>
      </c>
      <c r="AB19" s="122">
        <f t="shared" si="10"/>
        <v>0</v>
      </c>
      <c r="AC19" s="122">
        <f t="shared" si="11"/>
        <v>0</v>
      </c>
      <c r="AD19" s="122">
        <f t="shared" si="12"/>
        <v>0</v>
      </c>
      <c r="AE19" s="122">
        <f t="shared" si="13"/>
        <v>-1200</v>
      </c>
      <c r="AF19" s="122">
        <f t="shared" si="14"/>
        <v>0</v>
      </c>
      <c r="AG19" s="122">
        <f t="shared" si="15"/>
        <v>-1200</v>
      </c>
      <c r="AH19" s="118">
        <f t="shared" si="16"/>
        <v>98.625</v>
      </c>
    </row>
    <row r="20" spans="1:34" s="45" customFormat="1" ht="25.5">
      <c r="A20" s="3" t="s">
        <v>26</v>
      </c>
      <c r="B20" s="48" t="s">
        <v>9</v>
      </c>
      <c r="C20" s="49" t="s">
        <v>81</v>
      </c>
      <c r="D20" s="7" t="s">
        <v>90</v>
      </c>
      <c r="E20" s="49" t="s">
        <v>83</v>
      </c>
      <c r="F20" s="49" t="s">
        <v>27</v>
      </c>
      <c r="G20" s="124">
        <v>10000</v>
      </c>
      <c r="H20" s="125">
        <v>10000</v>
      </c>
      <c r="I20" s="125">
        <v>10000</v>
      </c>
      <c r="J20" s="125">
        <v>10000</v>
      </c>
      <c r="K20" s="125">
        <v>10000</v>
      </c>
      <c r="L20" s="125">
        <v>10000</v>
      </c>
      <c r="M20" s="125">
        <v>10000</v>
      </c>
      <c r="N20" s="125">
        <v>10000</v>
      </c>
      <c r="O20" s="125">
        <v>10000</v>
      </c>
      <c r="P20" s="125">
        <v>10000</v>
      </c>
      <c r="Q20" s="125">
        <v>10000</v>
      </c>
      <c r="R20" s="125">
        <v>9700</v>
      </c>
      <c r="S20" s="125">
        <v>9700</v>
      </c>
      <c r="T20" s="126">
        <v>9360.9</v>
      </c>
      <c r="U20" s="122">
        <f t="shared" si="3"/>
        <v>0</v>
      </c>
      <c r="V20" s="122">
        <f t="shared" si="4"/>
        <v>0</v>
      </c>
      <c r="W20" s="122">
        <f t="shared" si="5"/>
        <v>0</v>
      </c>
      <c r="X20" s="122">
        <f t="shared" si="6"/>
        <v>0</v>
      </c>
      <c r="Y20" s="122">
        <f t="shared" si="7"/>
        <v>0</v>
      </c>
      <c r="Z20" s="122">
        <f t="shared" si="8"/>
        <v>0</v>
      </c>
      <c r="AA20" s="122">
        <f t="shared" si="9"/>
        <v>0</v>
      </c>
      <c r="AB20" s="122">
        <f t="shared" si="10"/>
        <v>0</v>
      </c>
      <c r="AC20" s="122">
        <f t="shared" si="11"/>
        <v>0</v>
      </c>
      <c r="AD20" s="122">
        <f t="shared" si="12"/>
        <v>0</v>
      </c>
      <c r="AE20" s="122">
        <f t="shared" si="13"/>
        <v>-300</v>
      </c>
      <c r="AF20" s="122">
        <f t="shared" si="14"/>
        <v>0</v>
      </c>
      <c r="AG20" s="122">
        <f t="shared" si="15"/>
        <v>-300</v>
      </c>
      <c r="AH20" s="118">
        <f t="shared" si="16"/>
        <v>96.50412371134021</v>
      </c>
    </row>
    <row r="21" spans="1:34" s="52" customFormat="1" ht="25.5">
      <c r="A21" s="2" t="s">
        <v>45</v>
      </c>
      <c r="B21" s="46" t="s">
        <v>9</v>
      </c>
      <c r="C21" s="47" t="s">
        <v>81</v>
      </c>
      <c r="D21" s="8" t="s">
        <v>90</v>
      </c>
      <c r="E21" s="47" t="s">
        <v>46</v>
      </c>
      <c r="F21" s="47"/>
      <c r="G21" s="117">
        <f>G22+G24+G26</f>
        <v>111000</v>
      </c>
      <c r="H21" s="119">
        <f aca="true" t="shared" si="21" ref="H21:T21">H22+H24+H26</f>
        <v>111000</v>
      </c>
      <c r="I21" s="119">
        <f t="shared" si="21"/>
        <v>111000</v>
      </c>
      <c r="J21" s="119">
        <f t="shared" si="21"/>
        <v>111000</v>
      </c>
      <c r="K21" s="119">
        <f t="shared" si="21"/>
        <v>111000</v>
      </c>
      <c r="L21" s="119">
        <f t="shared" si="21"/>
        <v>111000</v>
      </c>
      <c r="M21" s="119">
        <f t="shared" si="21"/>
        <v>111000</v>
      </c>
      <c r="N21" s="119">
        <f t="shared" si="21"/>
        <v>111000</v>
      </c>
      <c r="O21" s="119">
        <f t="shared" si="21"/>
        <v>111000</v>
      </c>
      <c r="P21" s="119">
        <f t="shared" si="21"/>
        <v>111000</v>
      </c>
      <c r="Q21" s="119">
        <f t="shared" si="21"/>
        <v>111000</v>
      </c>
      <c r="R21" s="119">
        <f t="shared" si="21"/>
        <v>111000</v>
      </c>
      <c r="S21" s="119">
        <f t="shared" si="21"/>
        <v>4975.06</v>
      </c>
      <c r="T21" s="119">
        <f t="shared" si="21"/>
        <v>4975.06</v>
      </c>
      <c r="U21" s="118">
        <f t="shared" si="3"/>
        <v>0</v>
      </c>
      <c r="V21" s="118">
        <f t="shared" si="4"/>
        <v>0</v>
      </c>
      <c r="W21" s="118">
        <f t="shared" si="5"/>
        <v>0</v>
      </c>
      <c r="X21" s="118">
        <f t="shared" si="6"/>
        <v>0</v>
      </c>
      <c r="Y21" s="118">
        <f t="shared" si="7"/>
        <v>0</v>
      </c>
      <c r="Z21" s="118">
        <f t="shared" si="8"/>
        <v>0</v>
      </c>
      <c r="AA21" s="118">
        <f t="shared" si="9"/>
        <v>0</v>
      </c>
      <c r="AB21" s="118">
        <f t="shared" si="10"/>
        <v>0</v>
      </c>
      <c r="AC21" s="118">
        <f t="shared" si="11"/>
        <v>0</v>
      </c>
      <c r="AD21" s="118">
        <f t="shared" si="12"/>
        <v>0</v>
      </c>
      <c r="AE21" s="118">
        <f t="shared" si="13"/>
        <v>0</v>
      </c>
      <c r="AF21" s="118">
        <f t="shared" si="14"/>
        <v>-106024.94</v>
      </c>
      <c r="AG21" s="118">
        <f t="shared" si="15"/>
        <v>-106024.94</v>
      </c>
      <c r="AH21" s="118">
        <f t="shared" si="16"/>
        <v>100</v>
      </c>
    </row>
    <row r="22" spans="1:34" s="45" customFormat="1" ht="51" hidden="1">
      <c r="A22" s="3" t="s">
        <v>11</v>
      </c>
      <c r="B22" s="48" t="s">
        <v>9</v>
      </c>
      <c r="C22" s="49" t="s">
        <v>81</v>
      </c>
      <c r="D22" s="8" t="s">
        <v>90</v>
      </c>
      <c r="E22" s="49" t="s">
        <v>46</v>
      </c>
      <c r="F22" s="49" t="s">
        <v>12</v>
      </c>
      <c r="G22" s="120">
        <f>G23</f>
        <v>0</v>
      </c>
      <c r="H22" s="122"/>
      <c r="I22" s="122"/>
      <c r="J22" s="122"/>
      <c r="K22" s="122"/>
      <c r="L22" s="122"/>
      <c r="M22" s="122"/>
      <c r="N22" s="122"/>
      <c r="O22" s="122"/>
      <c r="P22" s="123"/>
      <c r="Q22" s="123"/>
      <c r="R22" s="123"/>
      <c r="S22" s="123"/>
      <c r="T22" s="123"/>
      <c r="U22" s="122">
        <f t="shared" si="3"/>
        <v>0</v>
      </c>
      <c r="V22" s="122">
        <f t="shared" si="4"/>
        <v>0</v>
      </c>
      <c r="W22" s="122">
        <f t="shared" si="5"/>
        <v>0</v>
      </c>
      <c r="X22" s="122">
        <f t="shared" si="6"/>
        <v>0</v>
      </c>
      <c r="Y22" s="122">
        <f t="shared" si="7"/>
        <v>0</v>
      </c>
      <c r="Z22" s="122">
        <f t="shared" si="8"/>
        <v>0</v>
      </c>
      <c r="AA22" s="122">
        <f t="shared" si="9"/>
        <v>0</v>
      </c>
      <c r="AB22" s="122">
        <f t="shared" si="10"/>
        <v>0</v>
      </c>
      <c r="AC22" s="122">
        <f t="shared" si="11"/>
        <v>0</v>
      </c>
      <c r="AD22" s="122">
        <f t="shared" si="12"/>
        <v>0</v>
      </c>
      <c r="AE22" s="122">
        <f t="shared" si="13"/>
        <v>0</v>
      </c>
      <c r="AF22" s="122">
        <f t="shared" si="14"/>
        <v>0</v>
      </c>
      <c r="AG22" s="122">
        <f t="shared" si="15"/>
        <v>0</v>
      </c>
      <c r="AH22" s="118" t="e">
        <f t="shared" si="16"/>
        <v>#DIV/0!</v>
      </c>
    </row>
    <row r="23" spans="1:34" s="45" customFormat="1" ht="51" hidden="1">
      <c r="A23" s="6" t="s">
        <v>40</v>
      </c>
      <c r="B23" s="48" t="s">
        <v>9</v>
      </c>
      <c r="C23" s="49" t="s">
        <v>81</v>
      </c>
      <c r="D23" s="8" t="s">
        <v>90</v>
      </c>
      <c r="E23" s="49" t="s">
        <v>46</v>
      </c>
      <c r="F23" s="49" t="s">
        <v>41</v>
      </c>
      <c r="G23" s="120"/>
      <c r="H23" s="122"/>
      <c r="I23" s="122"/>
      <c r="J23" s="122"/>
      <c r="K23" s="122"/>
      <c r="L23" s="122"/>
      <c r="M23" s="122"/>
      <c r="N23" s="122"/>
      <c r="O23" s="122"/>
      <c r="P23" s="123"/>
      <c r="Q23" s="123"/>
      <c r="R23" s="123"/>
      <c r="S23" s="123"/>
      <c r="T23" s="123"/>
      <c r="U23" s="122">
        <f t="shared" si="3"/>
        <v>0</v>
      </c>
      <c r="V23" s="122">
        <f t="shared" si="4"/>
        <v>0</v>
      </c>
      <c r="W23" s="122">
        <f t="shared" si="5"/>
        <v>0</v>
      </c>
      <c r="X23" s="122">
        <f t="shared" si="6"/>
        <v>0</v>
      </c>
      <c r="Y23" s="122">
        <f t="shared" si="7"/>
        <v>0</v>
      </c>
      <c r="Z23" s="122">
        <f t="shared" si="8"/>
        <v>0</v>
      </c>
      <c r="AA23" s="122">
        <f t="shared" si="9"/>
        <v>0</v>
      </c>
      <c r="AB23" s="122">
        <f t="shared" si="10"/>
        <v>0</v>
      </c>
      <c r="AC23" s="122">
        <f t="shared" si="11"/>
        <v>0</v>
      </c>
      <c r="AD23" s="122">
        <f t="shared" si="12"/>
        <v>0</v>
      </c>
      <c r="AE23" s="122">
        <f t="shared" si="13"/>
        <v>0</v>
      </c>
      <c r="AF23" s="122">
        <f t="shared" si="14"/>
        <v>0</v>
      </c>
      <c r="AG23" s="122">
        <f t="shared" si="15"/>
        <v>0</v>
      </c>
      <c r="AH23" s="118" t="e">
        <f t="shared" si="16"/>
        <v>#DIV/0!</v>
      </c>
    </row>
    <row r="24" spans="1:34" s="45" customFormat="1" ht="25.5">
      <c r="A24" s="3" t="s">
        <v>18</v>
      </c>
      <c r="B24" s="48" t="s">
        <v>9</v>
      </c>
      <c r="C24" s="49" t="s">
        <v>81</v>
      </c>
      <c r="D24" s="7" t="s">
        <v>90</v>
      </c>
      <c r="E24" s="49" t="s">
        <v>46</v>
      </c>
      <c r="F24" s="49" t="s">
        <v>19</v>
      </c>
      <c r="G24" s="120">
        <f>G25</f>
        <v>111000</v>
      </c>
      <c r="H24" s="121">
        <f aca="true" t="shared" si="22" ref="H24:T24">H25</f>
        <v>111000</v>
      </c>
      <c r="I24" s="121">
        <f t="shared" si="22"/>
        <v>111000</v>
      </c>
      <c r="J24" s="121">
        <f t="shared" si="22"/>
        <v>111000</v>
      </c>
      <c r="K24" s="121">
        <f t="shared" si="22"/>
        <v>111000</v>
      </c>
      <c r="L24" s="121">
        <f t="shared" si="22"/>
        <v>111000</v>
      </c>
      <c r="M24" s="121">
        <f t="shared" si="22"/>
        <v>111000</v>
      </c>
      <c r="N24" s="121">
        <f t="shared" si="22"/>
        <v>111000</v>
      </c>
      <c r="O24" s="121">
        <f t="shared" si="22"/>
        <v>111000</v>
      </c>
      <c r="P24" s="121">
        <f t="shared" si="22"/>
        <v>111000</v>
      </c>
      <c r="Q24" s="121">
        <f t="shared" si="22"/>
        <v>111000</v>
      </c>
      <c r="R24" s="121">
        <f t="shared" si="22"/>
        <v>111000</v>
      </c>
      <c r="S24" s="121">
        <f t="shared" si="22"/>
        <v>4975.06</v>
      </c>
      <c r="T24" s="121">
        <f t="shared" si="22"/>
        <v>4975.06</v>
      </c>
      <c r="U24" s="122">
        <f t="shared" si="3"/>
        <v>0</v>
      </c>
      <c r="V24" s="122">
        <f t="shared" si="4"/>
        <v>0</v>
      </c>
      <c r="W24" s="122">
        <f t="shared" si="5"/>
        <v>0</v>
      </c>
      <c r="X24" s="122">
        <f t="shared" si="6"/>
        <v>0</v>
      </c>
      <c r="Y24" s="122">
        <f t="shared" si="7"/>
        <v>0</v>
      </c>
      <c r="Z24" s="122">
        <f t="shared" si="8"/>
        <v>0</v>
      </c>
      <c r="AA24" s="122">
        <f t="shared" si="9"/>
        <v>0</v>
      </c>
      <c r="AB24" s="122">
        <f t="shared" si="10"/>
        <v>0</v>
      </c>
      <c r="AC24" s="122">
        <f t="shared" si="11"/>
        <v>0</v>
      </c>
      <c r="AD24" s="122">
        <f t="shared" si="12"/>
        <v>0</v>
      </c>
      <c r="AE24" s="122">
        <f t="shared" si="13"/>
        <v>0</v>
      </c>
      <c r="AF24" s="122">
        <f t="shared" si="14"/>
        <v>-106024.94</v>
      </c>
      <c r="AG24" s="122">
        <f t="shared" si="15"/>
        <v>-106024.94</v>
      </c>
      <c r="AH24" s="118">
        <f t="shared" si="16"/>
        <v>100</v>
      </c>
    </row>
    <row r="25" spans="1:34" s="45" customFormat="1" ht="25.5">
      <c r="A25" s="3" t="s">
        <v>20</v>
      </c>
      <c r="B25" s="48" t="s">
        <v>9</v>
      </c>
      <c r="C25" s="49" t="s">
        <v>81</v>
      </c>
      <c r="D25" s="7" t="s">
        <v>90</v>
      </c>
      <c r="E25" s="49" t="s">
        <v>46</v>
      </c>
      <c r="F25" s="49" t="s">
        <v>21</v>
      </c>
      <c r="G25" s="120">
        <v>111000</v>
      </c>
      <c r="H25" s="122">
        <v>111000</v>
      </c>
      <c r="I25" s="122">
        <v>111000</v>
      </c>
      <c r="J25" s="122">
        <v>111000</v>
      </c>
      <c r="K25" s="122">
        <v>111000</v>
      </c>
      <c r="L25" s="122">
        <v>111000</v>
      </c>
      <c r="M25" s="122">
        <v>111000</v>
      </c>
      <c r="N25" s="122">
        <v>111000</v>
      </c>
      <c r="O25" s="122">
        <v>111000</v>
      </c>
      <c r="P25" s="122">
        <v>111000</v>
      </c>
      <c r="Q25" s="122">
        <v>111000</v>
      </c>
      <c r="R25" s="122">
        <v>111000</v>
      </c>
      <c r="S25" s="123">
        <v>4975.06</v>
      </c>
      <c r="T25" s="123">
        <v>4975.06</v>
      </c>
      <c r="U25" s="122">
        <f t="shared" si="3"/>
        <v>0</v>
      </c>
      <c r="V25" s="122">
        <f t="shared" si="4"/>
        <v>0</v>
      </c>
      <c r="W25" s="122">
        <f t="shared" si="5"/>
        <v>0</v>
      </c>
      <c r="X25" s="122">
        <f t="shared" si="6"/>
        <v>0</v>
      </c>
      <c r="Y25" s="122">
        <f t="shared" si="7"/>
        <v>0</v>
      </c>
      <c r="Z25" s="122">
        <f t="shared" si="8"/>
        <v>0</v>
      </c>
      <c r="AA25" s="122">
        <f t="shared" si="9"/>
        <v>0</v>
      </c>
      <c r="AB25" s="122">
        <f t="shared" si="10"/>
        <v>0</v>
      </c>
      <c r="AC25" s="122">
        <f t="shared" si="11"/>
        <v>0</v>
      </c>
      <c r="AD25" s="122">
        <f t="shared" si="12"/>
        <v>0</v>
      </c>
      <c r="AE25" s="122">
        <f t="shared" si="13"/>
        <v>0</v>
      </c>
      <c r="AF25" s="122">
        <f t="shared" si="14"/>
        <v>-106024.94</v>
      </c>
      <c r="AG25" s="122">
        <f t="shared" si="15"/>
        <v>-106024.94</v>
      </c>
      <c r="AH25" s="118">
        <f t="shared" si="16"/>
        <v>100</v>
      </c>
    </row>
    <row r="26" spans="1:34" s="45" customFormat="1" ht="12.75" hidden="1">
      <c r="A26" s="3" t="s">
        <v>22</v>
      </c>
      <c r="B26" s="48" t="s">
        <v>9</v>
      </c>
      <c r="C26" s="49" t="s">
        <v>81</v>
      </c>
      <c r="D26" s="8" t="s">
        <v>90</v>
      </c>
      <c r="E26" s="49" t="s">
        <v>46</v>
      </c>
      <c r="F26" s="49" t="s">
        <v>23</v>
      </c>
      <c r="G26" s="120">
        <f>G27</f>
        <v>0</v>
      </c>
      <c r="H26" s="122"/>
      <c r="I26" s="122"/>
      <c r="J26" s="122"/>
      <c r="K26" s="122"/>
      <c r="L26" s="122"/>
      <c r="M26" s="122"/>
      <c r="N26" s="122"/>
      <c r="O26" s="122"/>
      <c r="P26" s="123"/>
      <c r="Q26" s="123"/>
      <c r="R26" s="123"/>
      <c r="S26" s="123"/>
      <c r="T26" s="123"/>
      <c r="U26" s="122">
        <f t="shared" si="3"/>
        <v>0</v>
      </c>
      <c r="V26" s="122">
        <f t="shared" si="4"/>
        <v>0</v>
      </c>
      <c r="W26" s="122">
        <f t="shared" si="5"/>
        <v>0</v>
      </c>
      <c r="X26" s="122">
        <f t="shared" si="6"/>
        <v>0</v>
      </c>
      <c r="Y26" s="122">
        <f t="shared" si="7"/>
        <v>0</v>
      </c>
      <c r="Z26" s="122">
        <f t="shared" si="8"/>
        <v>0</v>
      </c>
      <c r="AA26" s="122">
        <f t="shared" si="9"/>
        <v>0</v>
      </c>
      <c r="AB26" s="122">
        <f t="shared" si="10"/>
        <v>0</v>
      </c>
      <c r="AC26" s="122">
        <f t="shared" si="11"/>
        <v>0</v>
      </c>
      <c r="AD26" s="122">
        <f t="shared" si="12"/>
        <v>0</v>
      </c>
      <c r="AE26" s="122">
        <f t="shared" si="13"/>
        <v>0</v>
      </c>
      <c r="AF26" s="122">
        <f t="shared" si="14"/>
        <v>0</v>
      </c>
      <c r="AG26" s="122">
        <f t="shared" si="15"/>
        <v>0</v>
      </c>
      <c r="AH26" s="118" t="e">
        <f t="shared" si="16"/>
        <v>#DIV/0!</v>
      </c>
    </row>
    <row r="27" spans="1:34" s="45" customFormat="1" ht="25.5" hidden="1">
      <c r="A27" s="3" t="s">
        <v>26</v>
      </c>
      <c r="B27" s="48" t="s">
        <v>9</v>
      </c>
      <c r="C27" s="49" t="s">
        <v>81</v>
      </c>
      <c r="D27" s="8" t="s">
        <v>90</v>
      </c>
      <c r="E27" s="49" t="s">
        <v>46</v>
      </c>
      <c r="F27" s="49" t="s">
        <v>27</v>
      </c>
      <c r="G27" s="120"/>
      <c r="H27" s="122"/>
      <c r="I27" s="122"/>
      <c r="J27" s="122"/>
      <c r="K27" s="122"/>
      <c r="L27" s="122"/>
      <c r="M27" s="122"/>
      <c r="N27" s="122"/>
      <c r="O27" s="122"/>
      <c r="P27" s="123"/>
      <c r="Q27" s="123"/>
      <c r="R27" s="123"/>
      <c r="S27" s="123"/>
      <c r="T27" s="123"/>
      <c r="U27" s="122">
        <f t="shared" si="3"/>
        <v>0</v>
      </c>
      <c r="V27" s="122">
        <f t="shared" si="4"/>
        <v>0</v>
      </c>
      <c r="W27" s="122">
        <f t="shared" si="5"/>
        <v>0</v>
      </c>
      <c r="X27" s="122">
        <f t="shared" si="6"/>
        <v>0</v>
      </c>
      <c r="Y27" s="122">
        <f t="shared" si="7"/>
        <v>0</v>
      </c>
      <c r="Z27" s="122">
        <f t="shared" si="8"/>
        <v>0</v>
      </c>
      <c r="AA27" s="122">
        <f t="shared" si="9"/>
        <v>0</v>
      </c>
      <c r="AB27" s="122">
        <f t="shared" si="10"/>
        <v>0</v>
      </c>
      <c r="AC27" s="122">
        <f t="shared" si="11"/>
        <v>0</v>
      </c>
      <c r="AD27" s="122">
        <f t="shared" si="12"/>
        <v>0</v>
      </c>
      <c r="AE27" s="122">
        <f t="shared" si="13"/>
        <v>0</v>
      </c>
      <c r="AF27" s="122">
        <f t="shared" si="14"/>
        <v>0</v>
      </c>
      <c r="AG27" s="122">
        <f t="shared" si="15"/>
        <v>0</v>
      </c>
      <c r="AH27" s="118" t="e">
        <f t="shared" si="16"/>
        <v>#DIV/0!</v>
      </c>
    </row>
    <row r="28" spans="1:34" s="45" customFormat="1" ht="38.25">
      <c r="A28" s="3" t="s">
        <v>284</v>
      </c>
      <c r="B28" s="48" t="s">
        <v>9</v>
      </c>
      <c r="C28" s="49" t="s">
        <v>81</v>
      </c>
      <c r="D28" s="7" t="s">
        <v>90</v>
      </c>
      <c r="E28" s="49" t="s">
        <v>46</v>
      </c>
      <c r="F28" s="49" t="s">
        <v>219</v>
      </c>
      <c r="G28" s="120"/>
      <c r="H28" s="122"/>
      <c r="I28" s="122"/>
      <c r="J28" s="122"/>
      <c r="K28" s="122"/>
      <c r="L28" s="122"/>
      <c r="M28" s="122"/>
      <c r="N28" s="122"/>
      <c r="O28" s="122"/>
      <c r="P28" s="123"/>
      <c r="Q28" s="123"/>
      <c r="R28" s="123"/>
      <c r="S28" s="123">
        <v>4975.06</v>
      </c>
      <c r="T28" s="123">
        <v>4975.06</v>
      </c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18">
        <f t="shared" si="16"/>
        <v>100</v>
      </c>
    </row>
    <row r="29" spans="1:34" s="52" customFormat="1" ht="25.5">
      <c r="A29" s="9" t="s">
        <v>73</v>
      </c>
      <c r="B29" s="46" t="s">
        <v>9</v>
      </c>
      <c r="C29" s="47" t="s">
        <v>81</v>
      </c>
      <c r="D29" s="8" t="s">
        <v>90</v>
      </c>
      <c r="E29" s="127" t="s">
        <v>74</v>
      </c>
      <c r="F29" s="47"/>
      <c r="G29" s="117">
        <f>G30</f>
        <v>106000</v>
      </c>
      <c r="H29" s="119">
        <f aca="true" t="shared" si="23" ref="H29:T30">H30</f>
        <v>106000</v>
      </c>
      <c r="I29" s="119">
        <f t="shared" si="23"/>
        <v>106000</v>
      </c>
      <c r="J29" s="119">
        <f t="shared" si="23"/>
        <v>106000</v>
      </c>
      <c r="K29" s="119">
        <f t="shared" si="23"/>
        <v>106000</v>
      </c>
      <c r="L29" s="119">
        <f t="shared" si="23"/>
        <v>106000</v>
      </c>
      <c r="M29" s="119">
        <f t="shared" si="23"/>
        <v>106000</v>
      </c>
      <c r="N29" s="119">
        <f t="shared" si="23"/>
        <v>106000</v>
      </c>
      <c r="O29" s="119">
        <f t="shared" si="23"/>
        <v>106000</v>
      </c>
      <c r="P29" s="119">
        <f t="shared" si="23"/>
        <v>106000</v>
      </c>
      <c r="Q29" s="119">
        <f t="shared" si="23"/>
        <v>106000</v>
      </c>
      <c r="R29" s="119">
        <f t="shared" si="23"/>
        <v>106000</v>
      </c>
      <c r="S29" s="119">
        <f t="shared" si="23"/>
        <v>106930.65</v>
      </c>
      <c r="T29" s="119">
        <f t="shared" si="23"/>
        <v>106930.2</v>
      </c>
      <c r="U29" s="118">
        <f t="shared" si="3"/>
        <v>0</v>
      </c>
      <c r="V29" s="118">
        <f t="shared" si="4"/>
        <v>0</v>
      </c>
      <c r="W29" s="118">
        <f t="shared" si="5"/>
        <v>0</v>
      </c>
      <c r="X29" s="118">
        <f t="shared" si="6"/>
        <v>0</v>
      </c>
      <c r="Y29" s="118">
        <f t="shared" si="7"/>
        <v>0</v>
      </c>
      <c r="Z29" s="118">
        <f t="shared" si="8"/>
        <v>0</v>
      </c>
      <c r="AA29" s="118">
        <f t="shared" si="9"/>
        <v>0</v>
      </c>
      <c r="AB29" s="118">
        <f t="shared" si="10"/>
        <v>0</v>
      </c>
      <c r="AC29" s="118">
        <f t="shared" si="11"/>
        <v>0</v>
      </c>
      <c r="AD29" s="118">
        <f t="shared" si="12"/>
        <v>0</v>
      </c>
      <c r="AE29" s="118">
        <f t="shared" si="13"/>
        <v>0</v>
      </c>
      <c r="AF29" s="118">
        <f t="shared" si="14"/>
        <v>930.6499999999942</v>
      </c>
      <c r="AG29" s="118">
        <f t="shared" si="15"/>
        <v>930.6499999999942</v>
      </c>
      <c r="AH29" s="118">
        <f t="shared" si="16"/>
        <v>99.99957916649717</v>
      </c>
    </row>
    <row r="30" spans="1:34" s="45" customFormat="1" ht="25.5">
      <c r="A30" s="3" t="s">
        <v>68</v>
      </c>
      <c r="B30" s="48" t="s">
        <v>9</v>
      </c>
      <c r="C30" s="49" t="s">
        <v>81</v>
      </c>
      <c r="D30" s="7" t="s">
        <v>90</v>
      </c>
      <c r="E30" s="128" t="s">
        <v>74</v>
      </c>
      <c r="F30" s="49" t="s">
        <v>69</v>
      </c>
      <c r="G30" s="120">
        <f>G31</f>
        <v>106000</v>
      </c>
      <c r="H30" s="121">
        <f t="shared" si="23"/>
        <v>106000</v>
      </c>
      <c r="I30" s="121">
        <f t="shared" si="23"/>
        <v>106000</v>
      </c>
      <c r="J30" s="121">
        <f t="shared" si="23"/>
        <v>106000</v>
      </c>
      <c r="K30" s="121">
        <f t="shared" si="23"/>
        <v>106000</v>
      </c>
      <c r="L30" s="121">
        <f t="shared" si="23"/>
        <v>106000</v>
      </c>
      <c r="M30" s="121">
        <f t="shared" si="23"/>
        <v>106000</v>
      </c>
      <c r="N30" s="121">
        <f t="shared" si="23"/>
        <v>106000</v>
      </c>
      <c r="O30" s="121">
        <f t="shared" si="23"/>
        <v>106000</v>
      </c>
      <c r="P30" s="121">
        <f t="shared" si="23"/>
        <v>106000</v>
      </c>
      <c r="Q30" s="121">
        <f t="shared" si="23"/>
        <v>106000</v>
      </c>
      <c r="R30" s="121">
        <f t="shared" si="23"/>
        <v>106000</v>
      </c>
      <c r="S30" s="121">
        <f t="shared" si="23"/>
        <v>106930.65</v>
      </c>
      <c r="T30" s="121">
        <f t="shared" si="23"/>
        <v>106930.2</v>
      </c>
      <c r="U30" s="122">
        <f t="shared" si="3"/>
        <v>0</v>
      </c>
      <c r="V30" s="122">
        <f t="shared" si="4"/>
        <v>0</v>
      </c>
      <c r="W30" s="122">
        <f t="shared" si="5"/>
        <v>0</v>
      </c>
      <c r="X30" s="122">
        <f t="shared" si="6"/>
        <v>0</v>
      </c>
      <c r="Y30" s="122">
        <f t="shared" si="7"/>
        <v>0</v>
      </c>
      <c r="Z30" s="122">
        <f t="shared" si="8"/>
        <v>0</v>
      </c>
      <c r="AA30" s="122">
        <f t="shared" si="9"/>
        <v>0</v>
      </c>
      <c r="AB30" s="122">
        <f t="shared" si="10"/>
        <v>0</v>
      </c>
      <c r="AC30" s="122">
        <f t="shared" si="11"/>
        <v>0</v>
      </c>
      <c r="AD30" s="122">
        <f t="shared" si="12"/>
        <v>0</v>
      </c>
      <c r="AE30" s="122">
        <f t="shared" si="13"/>
        <v>0</v>
      </c>
      <c r="AF30" s="122">
        <f t="shared" si="14"/>
        <v>930.6499999999942</v>
      </c>
      <c r="AG30" s="122">
        <f t="shared" si="15"/>
        <v>930.6499999999942</v>
      </c>
      <c r="AH30" s="118">
        <f t="shared" si="16"/>
        <v>99.99957916649717</v>
      </c>
    </row>
    <row r="31" spans="1:34" s="45" customFormat="1" ht="25.5">
      <c r="A31" s="3" t="s">
        <v>75</v>
      </c>
      <c r="B31" s="48" t="s">
        <v>9</v>
      </c>
      <c r="C31" s="49" t="s">
        <v>81</v>
      </c>
      <c r="D31" s="7" t="s">
        <v>90</v>
      </c>
      <c r="E31" s="128" t="s">
        <v>74</v>
      </c>
      <c r="F31" s="49" t="s">
        <v>76</v>
      </c>
      <c r="G31" s="124">
        <v>106000</v>
      </c>
      <c r="H31" s="125">
        <v>106000</v>
      </c>
      <c r="I31" s="125">
        <v>106000</v>
      </c>
      <c r="J31" s="125">
        <v>106000</v>
      </c>
      <c r="K31" s="125">
        <v>106000</v>
      </c>
      <c r="L31" s="125">
        <v>106000</v>
      </c>
      <c r="M31" s="125">
        <v>106000</v>
      </c>
      <c r="N31" s="125">
        <v>106000</v>
      </c>
      <c r="O31" s="125">
        <v>106000</v>
      </c>
      <c r="P31" s="125">
        <v>106000</v>
      </c>
      <c r="Q31" s="125">
        <v>106000</v>
      </c>
      <c r="R31" s="125">
        <v>106000</v>
      </c>
      <c r="S31" s="125">
        <v>106930.65</v>
      </c>
      <c r="T31" s="126">
        <v>106930.2</v>
      </c>
      <c r="U31" s="122">
        <f t="shared" si="3"/>
        <v>0</v>
      </c>
      <c r="V31" s="122">
        <f t="shared" si="4"/>
        <v>0</v>
      </c>
      <c r="W31" s="122">
        <f t="shared" si="5"/>
        <v>0</v>
      </c>
      <c r="X31" s="122">
        <f t="shared" si="6"/>
        <v>0</v>
      </c>
      <c r="Y31" s="122">
        <f t="shared" si="7"/>
        <v>0</v>
      </c>
      <c r="Z31" s="122">
        <f t="shared" si="8"/>
        <v>0</v>
      </c>
      <c r="AA31" s="122">
        <f t="shared" si="9"/>
        <v>0</v>
      </c>
      <c r="AB31" s="122">
        <f t="shared" si="10"/>
        <v>0</v>
      </c>
      <c r="AC31" s="122">
        <f t="shared" si="11"/>
        <v>0</v>
      </c>
      <c r="AD31" s="122">
        <f t="shared" si="12"/>
        <v>0</v>
      </c>
      <c r="AE31" s="122">
        <f t="shared" si="13"/>
        <v>0</v>
      </c>
      <c r="AF31" s="122">
        <f t="shared" si="14"/>
        <v>930.6499999999942</v>
      </c>
      <c r="AG31" s="122">
        <f t="shared" si="15"/>
        <v>930.6499999999942</v>
      </c>
      <c r="AH31" s="118">
        <f t="shared" si="16"/>
        <v>99.99957916649717</v>
      </c>
    </row>
    <row r="32" spans="1:34" s="52" customFormat="1" ht="63.75">
      <c r="A32" s="2" t="s">
        <v>38</v>
      </c>
      <c r="B32" s="46" t="s">
        <v>9</v>
      </c>
      <c r="C32" s="47" t="s">
        <v>81</v>
      </c>
      <c r="D32" s="8" t="s">
        <v>90</v>
      </c>
      <c r="E32" s="47" t="s">
        <v>39</v>
      </c>
      <c r="F32" s="47"/>
      <c r="G32" s="117">
        <f>G33+G35</f>
        <v>57187</v>
      </c>
      <c r="H32" s="119">
        <f aca="true" t="shared" si="24" ref="H32:T32">H33+H35</f>
        <v>57187</v>
      </c>
      <c r="I32" s="119">
        <f t="shared" si="24"/>
        <v>57187</v>
      </c>
      <c r="J32" s="119">
        <f t="shared" si="24"/>
        <v>51893</v>
      </c>
      <c r="K32" s="119">
        <f t="shared" si="24"/>
        <v>51893</v>
      </c>
      <c r="L32" s="119">
        <f t="shared" si="24"/>
        <v>51893</v>
      </c>
      <c r="M32" s="119">
        <f t="shared" si="24"/>
        <v>51893</v>
      </c>
      <c r="N32" s="119">
        <f t="shared" si="24"/>
        <v>51893</v>
      </c>
      <c r="O32" s="119">
        <f t="shared" si="24"/>
        <v>51893</v>
      </c>
      <c r="P32" s="119">
        <f t="shared" si="24"/>
        <v>51893</v>
      </c>
      <c r="Q32" s="119">
        <f t="shared" si="24"/>
        <v>51893</v>
      </c>
      <c r="R32" s="119">
        <f t="shared" si="24"/>
        <v>57659</v>
      </c>
      <c r="S32" s="119">
        <f t="shared" si="24"/>
        <v>57659</v>
      </c>
      <c r="T32" s="119">
        <f t="shared" si="24"/>
        <v>57659</v>
      </c>
      <c r="U32" s="118">
        <f t="shared" si="3"/>
        <v>0</v>
      </c>
      <c r="V32" s="118">
        <f t="shared" si="4"/>
        <v>0</v>
      </c>
      <c r="W32" s="118">
        <f t="shared" si="5"/>
        <v>-5294</v>
      </c>
      <c r="X32" s="118">
        <f t="shared" si="6"/>
        <v>0</v>
      </c>
      <c r="Y32" s="118">
        <f t="shared" si="7"/>
        <v>0</v>
      </c>
      <c r="Z32" s="118">
        <f t="shared" si="8"/>
        <v>0</v>
      </c>
      <c r="AA32" s="118">
        <f t="shared" si="9"/>
        <v>0</v>
      </c>
      <c r="AB32" s="118">
        <f t="shared" si="10"/>
        <v>0</v>
      </c>
      <c r="AC32" s="118">
        <f t="shared" si="11"/>
        <v>0</v>
      </c>
      <c r="AD32" s="118">
        <f t="shared" si="12"/>
        <v>0</v>
      </c>
      <c r="AE32" s="118">
        <f t="shared" si="13"/>
        <v>5766</v>
      </c>
      <c r="AF32" s="118">
        <f t="shared" si="14"/>
        <v>0</v>
      </c>
      <c r="AG32" s="118">
        <f t="shared" si="15"/>
        <v>472</v>
      </c>
      <c r="AH32" s="118">
        <f t="shared" si="16"/>
        <v>100</v>
      </c>
    </row>
    <row r="33" spans="1:34" s="45" customFormat="1" ht="51">
      <c r="A33" s="3" t="s">
        <v>11</v>
      </c>
      <c r="B33" s="48" t="s">
        <v>9</v>
      </c>
      <c r="C33" s="49" t="s">
        <v>81</v>
      </c>
      <c r="D33" s="7" t="s">
        <v>90</v>
      </c>
      <c r="E33" s="49" t="s">
        <v>39</v>
      </c>
      <c r="F33" s="49" t="s">
        <v>12</v>
      </c>
      <c r="G33" s="120">
        <f>G34</f>
        <v>54600</v>
      </c>
      <c r="H33" s="121">
        <f aca="true" t="shared" si="25" ref="H33:T33">H34</f>
        <v>54600</v>
      </c>
      <c r="I33" s="121">
        <f t="shared" si="25"/>
        <v>54600</v>
      </c>
      <c r="J33" s="121">
        <f t="shared" si="25"/>
        <v>51893</v>
      </c>
      <c r="K33" s="121">
        <f t="shared" si="25"/>
        <v>51893</v>
      </c>
      <c r="L33" s="121">
        <f t="shared" si="25"/>
        <v>51893</v>
      </c>
      <c r="M33" s="121">
        <f t="shared" si="25"/>
        <v>51893</v>
      </c>
      <c r="N33" s="121">
        <f t="shared" si="25"/>
        <v>51893</v>
      </c>
      <c r="O33" s="121">
        <f t="shared" si="25"/>
        <v>51893</v>
      </c>
      <c r="P33" s="121">
        <f t="shared" si="25"/>
        <v>51893</v>
      </c>
      <c r="Q33" s="121">
        <f t="shared" si="25"/>
        <v>51893</v>
      </c>
      <c r="R33" s="121">
        <f t="shared" si="25"/>
        <v>53769</v>
      </c>
      <c r="S33" s="121">
        <f t="shared" si="25"/>
        <v>51967</v>
      </c>
      <c r="T33" s="121">
        <f t="shared" si="25"/>
        <v>51967</v>
      </c>
      <c r="U33" s="122">
        <f t="shared" si="3"/>
        <v>0</v>
      </c>
      <c r="V33" s="122">
        <f t="shared" si="4"/>
        <v>0</v>
      </c>
      <c r="W33" s="122">
        <f t="shared" si="5"/>
        <v>-2707</v>
      </c>
      <c r="X33" s="122">
        <f t="shared" si="6"/>
        <v>0</v>
      </c>
      <c r="Y33" s="122">
        <f t="shared" si="7"/>
        <v>0</v>
      </c>
      <c r="Z33" s="122">
        <f t="shared" si="8"/>
        <v>0</v>
      </c>
      <c r="AA33" s="122">
        <f t="shared" si="9"/>
        <v>0</v>
      </c>
      <c r="AB33" s="122">
        <f t="shared" si="10"/>
        <v>0</v>
      </c>
      <c r="AC33" s="122">
        <f t="shared" si="11"/>
        <v>0</v>
      </c>
      <c r="AD33" s="122">
        <f t="shared" si="12"/>
        <v>0</v>
      </c>
      <c r="AE33" s="122">
        <f t="shared" si="13"/>
        <v>1876</v>
      </c>
      <c r="AF33" s="122">
        <f t="shared" si="14"/>
        <v>-1802</v>
      </c>
      <c r="AG33" s="122">
        <f t="shared" si="15"/>
        <v>-2633</v>
      </c>
      <c r="AH33" s="118">
        <f t="shared" si="16"/>
        <v>100</v>
      </c>
    </row>
    <row r="34" spans="1:34" s="45" customFormat="1" ht="51">
      <c r="A34" s="6" t="s">
        <v>40</v>
      </c>
      <c r="B34" s="48" t="s">
        <v>9</v>
      </c>
      <c r="C34" s="49" t="s">
        <v>81</v>
      </c>
      <c r="D34" s="7" t="s">
        <v>90</v>
      </c>
      <c r="E34" s="49" t="s">
        <v>39</v>
      </c>
      <c r="F34" s="49" t="s">
        <v>14</v>
      </c>
      <c r="G34" s="120">
        <v>54600</v>
      </c>
      <c r="H34" s="120">
        <v>54600</v>
      </c>
      <c r="I34" s="120">
        <v>54600</v>
      </c>
      <c r="J34" s="122">
        <v>51893</v>
      </c>
      <c r="K34" s="122">
        <v>51893</v>
      </c>
      <c r="L34" s="122">
        <v>51893</v>
      </c>
      <c r="M34" s="122">
        <v>51893</v>
      </c>
      <c r="N34" s="122">
        <v>51893</v>
      </c>
      <c r="O34" s="122">
        <v>51893</v>
      </c>
      <c r="P34" s="122">
        <v>51893</v>
      </c>
      <c r="Q34" s="122">
        <v>51893</v>
      </c>
      <c r="R34" s="122">
        <v>53769</v>
      </c>
      <c r="S34" s="123">
        <v>51967</v>
      </c>
      <c r="T34" s="123">
        <v>51967</v>
      </c>
      <c r="U34" s="122">
        <f t="shared" si="3"/>
        <v>0</v>
      </c>
      <c r="V34" s="122">
        <f t="shared" si="4"/>
        <v>0</v>
      </c>
      <c r="W34" s="122">
        <f t="shared" si="5"/>
        <v>-2707</v>
      </c>
      <c r="X34" s="122">
        <f t="shared" si="6"/>
        <v>0</v>
      </c>
      <c r="Y34" s="122">
        <f t="shared" si="7"/>
        <v>0</v>
      </c>
      <c r="Z34" s="122">
        <f t="shared" si="8"/>
        <v>0</v>
      </c>
      <c r="AA34" s="122">
        <f t="shared" si="9"/>
        <v>0</v>
      </c>
      <c r="AB34" s="122">
        <f t="shared" si="10"/>
        <v>0</v>
      </c>
      <c r="AC34" s="122">
        <f t="shared" si="11"/>
        <v>0</v>
      </c>
      <c r="AD34" s="122">
        <f t="shared" si="12"/>
        <v>0</v>
      </c>
      <c r="AE34" s="122">
        <f t="shared" si="13"/>
        <v>1876</v>
      </c>
      <c r="AF34" s="122">
        <f t="shared" si="14"/>
        <v>-1802</v>
      </c>
      <c r="AG34" s="122">
        <f t="shared" si="15"/>
        <v>-2633</v>
      </c>
      <c r="AH34" s="118">
        <f t="shared" si="16"/>
        <v>100</v>
      </c>
    </row>
    <row r="35" spans="1:34" s="45" customFormat="1" ht="25.5">
      <c r="A35" s="3" t="s">
        <v>18</v>
      </c>
      <c r="B35" s="48" t="s">
        <v>9</v>
      </c>
      <c r="C35" s="49" t="s">
        <v>81</v>
      </c>
      <c r="D35" s="7" t="s">
        <v>90</v>
      </c>
      <c r="E35" s="49" t="s">
        <v>39</v>
      </c>
      <c r="F35" s="49" t="s">
        <v>19</v>
      </c>
      <c r="G35" s="120">
        <f>G36</f>
        <v>2587</v>
      </c>
      <c r="H35" s="121">
        <f aca="true" t="shared" si="26" ref="H35:T35">H36</f>
        <v>2587</v>
      </c>
      <c r="I35" s="121">
        <f t="shared" si="26"/>
        <v>2587</v>
      </c>
      <c r="J35" s="121">
        <f t="shared" si="26"/>
        <v>0</v>
      </c>
      <c r="K35" s="121">
        <f t="shared" si="26"/>
        <v>0</v>
      </c>
      <c r="L35" s="121">
        <f t="shared" si="26"/>
        <v>0</v>
      </c>
      <c r="M35" s="121">
        <f t="shared" si="26"/>
        <v>0</v>
      </c>
      <c r="N35" s="121">
        <f t="shared" si="26"/>
        <v>0</v>
      </c>
      <c r="O35" s="121">
        <f t="shared" si="26"/>
        <v>0</v>
      </c>
      <c r="P35" s="121">
        <f t="shared" si="26"/>
        <v>0</v>
      </c>
      <c r="Q35" s="121">
        <f t="shared" si="26"/>
        <v>0</v>
      </c>
      <c r="R35" s="121">
        <f t="shared" si="26"/>
        <v>3890</v>
      </c>
      <c r="S35" s="121">
        <f t="shared" si="26"/>
        <v>5692</v>
      </c>
      <c r="T35" s="121">
        <f t="shared" si="26"/>
        <v>5692</v>
      </c>
      <c r="U35" s="122">
        <f t="shared" si="3"/>
        <v>0</v>
      </c>
      <c r="V35" s="122">
        <f t="shared" si="4"/>
        <v>0</v>
      </c>
      <c r="W35" s="122">
        <f t="shared" si="5"/>
        <v>-2587</v>
      </c>
      <c r="X35" s="122">
        <f t="shared" si="6"/>
        <v>0</v>
      </c>
      <c r="Y35" s="122">
        <f t="shared" si="7"/>
        <v>0</v>
      </c>
      <c r="Z35" s="122">
        <f t="shared" si="8"/>
        <v>0</v>
      </c>
      <c r="AA35" s="122">
        <f t="shared" si="9"/>
        <v>0</v>
      </c>
      <c r="AB35" s="122">
        <f t="shared" si="10"/>
        <v>0</v>
      </c>
      <c r="AC35" s="122">
        <f t="shared" si="11"/>
        <v>0</v>
      </c>
      <c r="AD35" s="122">
        <f t="shared" si="12"/>
        <v>0</v>
      </c>
      <c r="AE35" s="122">
        <f t="shared" si="13"/>
        <v>3890</v>
      </c>
      <c r="AF35" s="122">
        <f t="shared" si="14"/>
        <v>1802</v>
      </c>
      <c r="AG35" s="122">
        <f t="shared" si="15"/>
        <v>3105</v>
      </c>
      <c r="AH35" s="118">
        <f t="shared" si="16"/>
        <v>100</v>
      </c>
    </row>
    <row r="36" spans="1:34" s="45" customFormat="1" ht="25.5">
      <c r="A36" s="3" t="s">
        <v>20</v>
      </c>
      <c r="B36" s="48" t="s">
        <v>9</v>
      </c>
      <c r="C36" s="49" t="s">
        <v>81</v>
      </c>
      <c r="D36" s="7" t="s">
        <v>90</v>
      </c>
      <c r="E36" s="49" t="s">
        <v>39</v>
      </c>
      <c r="F36" s="49" t="s">
        <v>21</v>
      </c>
      <c r="G36" s="120">
        <v>2587</v>
      </c>
      <c r="H36" s="125">
        <v>2587</v>
      </c>
      <c r="I36" s="125">
        <v>2587</v>
      </c>
      <c r="J36" s="125"/>
      <c r="K36" s="125"/>
      <c r="L36" s="125"/>
      <c r="M36" s="125"/>
      <c r="N36" s="125"/>
      <c r="O36" s="125"/>
      <c r="P36" s="125"/>
      <c r="Q36" s="125"/>
      <c r="R36" s="125">
        <v>3890</v>
      </c>
      <c r="S36" s="125">
        <v>5692</v>
      </c>
      <c r="T36" s="126">
        <v>5692</v>
      </c>
      <c r="U36" s="122">
        <f t="shared" si="3"/>
        <v>0</v>
      </c>
      <c r="V36" s="122">
        <f t="shared" si="4"/>
        <v>0</v>
      </c>
      <c r="W36" s="122">
        <f t="shared" si="5"/>
        <v>-2587</v>
      </c>
      <c r="X36" s="122">
        <f t="shared" si="6"/>
        <v>0</v>
      </c>
      <c r="Y36" s="122">
        <f t="shared" si="7"/>
        <v>0</v>
      </c>
      <c r="Z36" s="122">
        <f t="shared" si="8"/>
        <v>0</v>
      </c>
      <c r="AA36" s="122">
        <f t="shared" si="9"/>
        <v>0</v>
      </c>
      <c r="AB36" s="122">
        <f t="shared" si="10"/>
        <v>0</v>
      </c>
      <c r="AC36" s="122">
        <f t="shared" si="11"/>
        <v>0</v>
      </c>
      <c r="AD36" s="122">
        <f t="shared" si="12"/>
        <v>0</v>
      </c>
      <c r="AE36" s="122">
        <f t="shared" si="13"/>
        <v>3890</v>
      </c>
      <c r="AF36" s="122">
        <f t="shared" si="14"/>
        <v>1802</v>
      </c>
      <c r="AG36" s="122">
        <f t="shared" si="15"/>
        <v>3105</v>
      </c>
      <c r="AH36" s="118">
        <f t="shared" si="16"/>
        <v>100</v>
      </c>
    </row>
    <row r="37" spans="1:34" s="52" customFormat="1" ht="25.5" hidden="1">
      <c r="A37" s="2" t="s">
        <v>212</v>
      </c>
      <c r="B37" s="46" t="s">
        <v>9</v>
      </c>
      <c r="C37" s="47" t="s">
        <v>81</v>
      </c>
      <c r="D37" s="8" t="s">
        <v>90</v>
      </c>
      <c r="E37" s="47" t="s">
        <v>211</v>
      </c>
      <c r="F37" s="47"/>
      <c r="G37" s="117">
        <f aca="true" t="shared" si="27" ref="G37:T37">G38</f>
        <v>0</v>
      </c>
      <c r="H37" s="119">
        <f t="shared" si="27"/>
        <v>0</v>
      </c>
      <c r="I37" s="119">
        <f t="shared" si="27"/>
        <v>0</v>
      </c>
      <c r="J37" s="119">
        <f t="shared" si="27"/>
        <v>0</v>
      </c>
      <c r="K37" s="119">
        <f t="shared" si="27"/>
        <v>0</v>
      </c>
      <c r="L37" s="119">
        <f t="shared" si="27"/>
        <v>0</v>
      </c>
      <c r="M37" s="119">
        <f t="shared" si="27"/>
        <v>0</v>
      </c>
      <c r="N37" s="119">
        <f t="shared" si="27"/>
        <v>0</v>
      </c>
      <c r="O37" s="119">
        <f t="shared" si="27"/>
        <v>0</v>
      </c>
      <c r="P37" s="119">
        <f t="shared" si="27"/>
        <v>0</v>
      </c>
      <c r="Q37" s="119">
        <f t="shared" si="27"/>
        <v>0</v>
      </c>
      <c r="R37" s="119">
        <f t="shared" si="27"/>
        <v>0</v>
      </c>
      <c r="S37" s="119">
        <f t="shared" si="27"/>
        <v>0</v>
      </c>
      <c r="T37" s="119">
        <f t="shared" si="27"/>
        <v>0</v>
      </c>
      <c r="U37" s="118">
        <f t="shared" si="3"/>
        <v>0</v>
      </c>
      <c r="V37" s="118">
        <f t="shared" si="4"/>
        <v>0</v>
      </c>
      <c r="W37" s="118">
        <f t="shared" si="5"/>
        <v>0</v>
      </c>
      <c r="X37" s="118">
        <f t="shared" si="6"/>
        <v>0</v>
      </c>
      <c r="Y37" s="118">
        <f t="shared" si="7"/>
        <v>0</v>
      </c>
      <c r="Z37" s="118">
        <f t="shared" si="8"/>
        <v>0</v>
      </c>
      <c r="AA37" s="118">
        <f t="shared" si="9"/>
        <v>0</v>
      </c>
      <c r="AB37" s="118">
        <f t="shared" si="10"/>
        <v>0</v>
      </c>
      <c r="AC37" s="118">
        <f t="shared" si="11"/>
        <v>0</v>
      </c>
      <c r="AD37" s="118">
        <f t="shared" si="12"/>
        <v>0</v>
      </c>
      <c r="AE37" s="118">
        <f t="shared" si="13"/>
        <v>0</v>
      </c>
      <c r="AF37" s="118">
        <f t="shared" si="14"/>
        <v>0</v>
      </c>
      <c r="AG37" s="118">
        <f t="shared" si="15"/>
        <v>0</v>
      </c>
      <c r="AH37" s="118" t="e">
        <f t="shared" si="16"/>
        <v>#DIV/0!</v>
      </c>
    </row>
    <row r="38" spans="1:34" s="45" customFormat="1" ht="25.5" hidden="1">
      <c r="A38" s="3" t="s">
        <v>18</v>
      </c>
      <c r="B38" s="48" t="s">
        <v>9</v>
      </c>
      <c r="C38" s="49" t="s">
        <v>81</v>
      </c>
      <c r="D38" s="7" t="s">
        <v>90</v>
      </c>
      <c r="E38" s="49" t="s">
        <v>211</v>
      </c>
      <c r="F38" s="49" t="s">
        <v>19</v>
      </c>
      <c r="G38" s="120">
        <f>G39</f>
        <v>0</v>
      </c>
      <c r="H38" s="121">
        <f aca="true" t="shared" si="28" ref="H38:T38">H39</f>
        <v>0</v>
      </c>
      <c r="I38" s="121">
        <f t="shared" si="28"/>
        <v>0</v>
      </c>
      <c r="J38" s="121">
        <f t="shared" si="28"/>
        <v>0</v>
      </c>
      <c r="K38" s="121">
        <f t="shared" si="28"/>
        <v>0</v>
      </c>
      <c r="L38" s="121">
        <f t="shared" si="28"/>
        <v>0</v>
      </c>
      <c r="M38" s="121">
        <f t="shared" si="28"/>
        <v>0</v>
      </c>
      <c r="N38" s="121">
        <f t="shared" si="28"/>
        <v>0</v>
      </c>
      <c r="O38" s="121">
        <f t="shared" si="28"/>
        <v>0</v>
      </c>
      <c r="P38" s="121">
        <f t="shared" si="28"/>
        <v>0</v>
      </c>
      <c r="Q38" s="121">
        <f t="shared" si="28"/>
        <v>0</v>
      </c>
      <c r="R38" s="121">
        <f t="shared" si="28"/>
        <v>0</v>
      </c>
      <c r="S38" s="121">
        <f t="shared" si="28"/>
        <v>0</v>
      </c>
      <c r="T38" s="121">
        <f t="shared" si="28"/>
        <v>0</v>
      </c>
      <c r="U38" s="122">
        <f t="shared" si="3"/>
        <v>0</v>
      </c>
      <c r="V38" s="122">
        <f t="shared" si="4"/>
        <v>0</v>
      </c>
      <c r="W38" s="122">
        <f t="shared" si="5"/>
        <v>0</v>
      </c>
      <c r="X38" s="122">
        <f t="shared" si="6"/>
        <v>0</v>
      </c>
      <c r="Y38" s="122">
        <f t="shared" si="7"/>
        <v>0</v>
      </c>
      <c r="Z38" s="122">
        <f t="shared" si="8"/>
        <v>0</v>
      </c>
      <c r="AA38" s="122">
        <f t="shared" si="9"/>
        <v>0</v>
      </c>
      <c r="AB38" s="122">
        <f t="shared" si="10"/>
        <v>0</v>
      </c>
      <c r="AC38" s="122">
        <f t="shared" si="11"/>
        <v>0</v>
      </c>
      <c r="AD38" s="122">
        <f t="shared" si="12"/>
        <v>0</v>
      </c>
      <c r="AE38" s="122">
        <f t="shared" si="13"/>
        <v>0</v>
      </c>
      <c r="AF38" s="122">
        <f t="shared" si="14"/>
        <v>0</v>
      </c>
      <c r="AG38" s="122">
        <f t="shared" si="15"/>
        <v>0</v>
      </c>
      <c r="AH38" s="118" t="e">
        <f t="shared" si="16"/>
        <v>#DIV/0!</v>
      </c>
    </row>
    <row r="39" spans="1:34" s="45" customFormat="1" ht="25.5" hidden="1">
      <c r="A39" s="3" t="s">
        <v>20</v>
      </c>
      <c r="B39" s="48" t="s">
        <v>9</v>
      </c>
      <c r="C39" s="49" t="s">
        <v>81</v>
      </c>
      <c r="D39" s="7" t="s">
        <v>90</v>
      </c>
      <c r="E39" s="49" t="s">
        <v>211</v>
      </c>
      <c r="F39" s="49" t="s">
        <v>21</v>
      </c>
      <c r="G39" s="120"/>
      <c r="H39" s="122"/>
      <c r="I39" s="122"/>
      <c r="J39" s="122"/>
      <c r="K39" s="122"/>
      <c r="L39" s="122"/>
      <c r="M39" s="122"/>
      <c r="N39" s="122"/>
      <c r="O39" s="122"/>
      <c r="P39" s="123"/>
      <c r="Q39" s="123"/>
      <c r="R39" s="123"/>
      <c r="S39" s="123"/>
      <c r="T39" s="123"/>
      <c r="U39" s="122">
        <f t="shared" si="3"/>
        <v>0</v>
      </c>
      <c r="V39" s="122">
        <f t="shared" si="4"/>
        <v>0</v>
      </c>
      <c r="W39" s="122">
        <f t="shared" si="5"/>
        <v>0</v>
      </c>
      <c r="X39" s="122">
        <f t="shared" si="6"/>
        <v>0</v>
      </c>
      <c r="Y39" s="122">
        <f t="shared" si="7"/>
        <v>0</v>
      </c>
      <c r="Z39" s="122">
        <f t="shared" si="8"/>
        <v>0</v>
      </c>
      <c r="AA39" s="122">
        <f t="shared" si="9"/>
        <v>0</v>
      </c>
      <c r="AB39" s="122">
        <f t="shared" si="10"/>
        <v>0</v>
      </c>
      <c r="AC39" s="122">
        <f t="shared" si="11"/>
        <v>0</v>
      </c>
      <c r="AD39" s="122">
        <f t="shared" si="12"/>
        <v>0</v>
      </c>
      <c r="AE39" s="122">
        <f t="shared" si="13"/>
        <v>0</v>
      </c>
      <c r="AF39" s="122">
        <f t="shared" si="14"/>
        <v>0</v>
      </c>
      <c r="AG39" s="122">
        <f t="shared" si="15"/>
        <v>0</v>
      </c>
      <c r="AH39" s="118" t="e">
        <f t="shared" si="16"/>
        <v>#DIV/0!</v>
      </c>
    </row>
    <row r="40" spans="1:34" s="52" customFormat="1" ht="25.5" hidden="1">
      <c r="A40" s="9" t="s">
        <v>48</v>
      </c>
      <c r="B40" s="46" t="s">
        <v>9</v>
      </c>
      <c r="C40" s="47" t="s">
        <v>81</v>
      </c>
      <c r="D40" s="8" t="s">
        <v>90</v>
      </c>
      <c r="E40" s="127">
        <v>7200</v>
      </c>
      <c r="F40" s="47"/>
      <c r="G40" s="117">
        <f>G41</f>
        <v>0</v>
      </c>
      <c r="H40" s="119">
        <f aca="true" t="shared" si="29" ref="H40:T41">H41</f>
        <v>0</v>
      </c>
      <c r="I40" s="119">
        <f t="shared" si="29"/>
        <v>0</v>
      </c>
      <c r="J40" s="119">
        <f t="shared" si="29"/>
        <v>0</v>
      </c>
      <c r="K40" s="119">
        <f t="shared" si="29"/>
        <v>0</v>
      </c>
      <c r="L40" s="119">
        <f t="shared" si="29"/>
        <v>736700</v>
      </c>
      <c r="M40" s="119">
        <f t="shared" si="29"/>
        <v>736700</v>
      </c>
      <c r="N40" s="119">
        <f t="shared" si="29"/>
        <v>736700</v>
      </c>
      <c r="O40" s="119">
        <f t="shared" si="29"/>
        <v>736700</v>
      </c>
      <c r="P40" s="119">
        <f t="shared" si="29"/>
        <v>736700</v>
      </c>
      <c r="Q40" s="119">
        <f t="shared" si="29"/>
        <v>736700</v>
      </c>
      <c r="R40" s="119">
        <f t="shared" si="29"/>
        <v>736700</v>
      </c>
      <c r="S40" s="119">
        <f t="shared" si="29"/>
        <v>0</v>
      </c>
      <c r="T40" s="119">
        <f t="shared" si="29"/>
        <v>0</v>
      </c>
      <c r="U40" s="118">
        <f t="shared" si="3"/>
        <v>0</v>
      </c>
      <c r="V40" s="118">
        <f t="shared" si="4"/>
        <v>0</v>
      </c>
      <c r="W40" s="118">
        <f t="shared" si="5"/>
        <v>0</v>
      </c>
      <c r="X40" s="118">
        <f t="shared" si="6"/>
        <v>0</v>
      </c>
      <c r="Y40" s="118">
        <f t="shared" si="7"/>
        <v>736700</v>
      </c>
      <c r="Z40" s="118">
        <f t="shared" si="8"/>
        <v>0</v>
      </c>
      <c r="AA40" s="118">
        <f t="shared" si="9"/>
        <v>0</v>
      </c>
      <c r="AB40" s="118">
        <f t="shared" si="10"/>
        <v>0</v>
      </c>
      <c r="AC40" s="118">
        <f t="shared" si="11"/>
        <v>0</v>
      </c>
      <c r="AD40" s="118">
        <f t="shared" si="12"/>
        <v>0</v>
      </c>
      <c r="AE40" s="118">
        <f t="shared" si="13"/>
        <v>0</v>
      </c>
      <c r="AF40" s="118">
        <f t="shared" si="14"/>
        <v>-736700</v>
      </c>
      <c r="AG40" s="118">
        <f t="shared" si="15"/>
        <v>0</v>
      </c>
      <c r="AH40" s="118" t="e">
        <f t="shared" si="16"/>
        <v>#DIV/0!</v>
      </c>
    </row>
    <row r="41" spans="1:34" s="45" customFormat="1" ht="25.5" hidden="1">
      <c r="A41" s="3" t="s">
        <v>18</v>
      </c>
      <c r="B41" s="48" t="s">
        <v>9</v>
      </c>
      <c r="C41" s="49" t="s">
        <v>81</v>
      </c>
      <c r="D41" s="7" t="s">
        <v>90</v>
      </c>
      <c r="E41" s="49" t="s">
        <v>84</v>
      </c>
      <c r="F41" s="49" t="s">
        <v>19</v>
      </c>
      <c r="G41" s="120">
        <f>G42</f>
        <v>0</v>
      </c>
      <c r="H41" s="121">
        <f t="shared" si="29"/>
        <v>0</v>
      </c>
      <c r="I41" s="121">
        <f t="shared" si="29"/>
        <v>0</v>
      </c>
      <c r="J41" s="121">
        <f t="shared" si="29"/>
        <v>0</v>
      </c>
      <c r="K41" s="121">
        <f t="shared" si="29"/>
        <v>0</v>
      </c>
      <c r="L41" s="121">
        <f t="shared" si="29"/>
        <v>736700</v>
      </c>
      <c r="M41" s="121">
        <f t="shared" si="29"/>
        <v>736700</v>
      </c>
      <c r="N41" s="121">
        <f t="shared" si="29"/>
        <v>736700</v>
      </c>
      <c r="O41" s="121">
        <f t="shared" si="29"/>
        <v>736700</v>
      </c>
      <c r="P41" s="121">
        <f t="shared" si="29"/>
        <v>736700</v>
      </c>
      <c r="Q41" s="121">
        <f t="shared" si="29"/>
        <v>736700</v>
      </c>
      <c r="R41" s="121">
        <f t="shared" si="29"/>
        <v>736700</v>
      </c>
      <c r="S41" s="121">
        <f t="shared" si="29"/>
        <v>0</v>
      </c>
      <c r="T41" s="121">
        <f t="shared" si="29"/>
        <v>0</v>
      </c>
      <c r="U41" s="122">
        <f t="shared" si="3"/>
        <v>0</v>
      </c>
      <c r="V41" s="122">
        <f t="shared" si="4"/>
        <v>0</v>
      </c>
      <c r="W41" s="122">
        <f t="shared" si="5"/>
        <v>0</v>
      </c>
      <c r="X41" s="122">
        <f t="shared" si="6"/>
        <v>0</v>
      </c>
      <c r="Y41" s="122">
        <f t="shared" si="7"/>
        <v>736700</v>
      </c>
      <c r="Z41" s="122">
        <f t="shared" si="8"/>
        <v>0</v>
      </c>
      <c r="AA41" s="122">
        <f t="shared" si="9"/>
        <v>0</v>
      </c>
      <c r="AB41" s="122">
        <f t="shared" si="10"/>
        <v>0</v>
      </c>
      <c r="AC41" s="122">
        <f t="shared" si="11"/>
        <v>0</v>
      </c>
      <c r="AD41" s="122">
        <f t="shared" si="12"/>
        <v>0</v>
      </c>
      <c r="AE41" s="122">
        <f t="shared" si="13"/>
        <v>0</v>
      </c>
      <c r="AF41" s="122">
        <f t="shared" si="14"/>
        <v>-736700</v>
      </c>
      <c r="AG41" s="122">
        <f t="shared" si="15"/>
        <v>0</v>
      </c>
      <c r="AH41" s="118" t="e">
        <f t="shared" si="16"/>
        <v>#DIV/0!</v>
      </c>
    </row>
    <row r="42" spans="1:34" s="45" customFormat="1" ht="25.5" hidden="1">
      <c r="A42" s="3" t="s">
        <v>20</v>
      </c>
      <c r="B42" s="48" t="s">
        <v>9</v>
      </c>
      <c r="C42" s="49" t="s">
        <v>81</v>
      </c>
      <c r="D42" s="7" t="s">
        <v>90</v>
      </c>
      <c r="E42" s="49" t="s">
        <v>84</v>
      </c>
      <c r="F42" s="49" t="s">
        <v>21</v>
      </c>
      <c r="G42" s="120"/>
      <c r="H42" s="122"/>
      <c r="I42" s="122"/>
      <c r="J42" s="122"/>
      <c r="K42" s="122"/>
      <c r="L42" s="125">
        <v>736700</v>
      </c>
      <c r="M42" s="125">
        <v>736700</v>
      </c>
      <c r="N42" s="125">
        <v>736700</v>
      </c>
      <c r="O42" s="125">
        <v>736700</v>
      </c>
      <c r="P42" s="125">
        <v>736700</v>
      </c>
      <c r="Q42" s="125">
        <v>736700</v>
      </c>
      <c r="R42" s="125">
        <v>736700</v>
      </c>
      <c r="S42" s="123"/>
      <c r="T42" s="123"/>
      <c r="U42" s="122">
        <f t="shared" si="3"/>
        <v>0</v>
      </c>
      <c r="V42" s="122">
        <f t="shared" si="4"/>
        <v>0</v>
      </c>
      <c r="W42" s="122">
        <f t="shared" si="5"/>
        <v>0</v>
      </c>
      <c r="X42" s="122">
        <f t="shared" si="6"/>
        <v>0</v>
      </c>
      <c r="Y42" s="122">
        <f t="shared" si="7"/>
        <v>736700</v>
      </c>
      <c r="Z42" s="122">
        <f t="shared" si="8"/>
        <v>0</v>
      </c>
      <c r="AA42" s="122">
        <f t="shared" si="9"/>
        <v>0</v>
      </c>
      <c r="AB42" s="122">
        <f t="shared" si="10"/>
        <v>0</v>
      </c>
      <c r="AC42" s="122">
        <f t="shared" si="11"/>
        <v>0</v>
      </c>
      <c r="AD42" s="122">
        <f t="shared" si="12"/>
        <v>0</v>
      </c>
      <c r="AE42" s="122">
        <f t="shared" si="13"/>
        <v>0</v>
      </c>
      <c r="AF42" s="122">
        <f t="shared" si="14"/>
        <v>-736700</v>
      </c>
      <c r="AG42" s="122">
        <f t="shared" si="15"/>
        <v>0</v>
      </c>
      <c r="AH42" s="118" t="e">
        <f t="shared" si="16"/>
        <v>#DIV/0!</v>
      </c>
    </row>
    <row r="43" spans="1:34" s="45" customFormat="1" ht="38.25" hidden="1">
      <c r="A43" s="3" t="s">
        <v>284</v>
      </c>
      <c r="B43" s="48" t="s">
        <v>9</v>
      </c>
      <c r="C43" s="49" t="s">
        <v>81</v>
      </c>
      <c r="D43" s="7" t="s">
        <v>90</v>
      </c>
      <c r="E43" s="49" t="s">
        <v>84</v>
      </c>
      <c r="F43" s="49" t="s">
        <v>219</v>
      </c>
      <c r="G43" s="120"/>
      <c r="H43" s="122"/>
      <c r="I43" s="122"/>
      <c r="J43" s="122"/>
      <c r="K43" s="122"/>
      <c r="L43" s="125"/>
      <c r="M43" s="125"/>
      <c r="N43" s="125"/>
      <c r="O43" s="125"/>
      <c r="P43" s="125"/>
      <c r="Q43" s="125"/>
      <c r="R43" s="125"/>
      <c r="S43" s="123"/>
      <c r="T43" s="123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18" t="e">
        <f t="shared" si="16"/>
        <v>#DIV/0!</v>
      </c>
    </row>
    <row r="44" spans="1:34" s="45" customFormat="1" ht="38.25">
      <c r="A44" s="3" t="s">
        <v>284</v>
      </c>
      <c r="B44" s="48" t="s">
        <v>9</v>
      </c>
      <c r="C44" s="49" t="s">
        <v>81</v>
      </c>
      <c r="D44" s="7" t="s">
        <v>90</v>
      </c>
      <c r="E44" s="49" t="s">
        <v>39</v>
      </c>
      <c r="F44" s="49" t="s">
        <v>219</v>
      </c>
      <c r="G44" s="120"/>
      <c r="H44" s="122"/>
      <c r="I44" s="122"/>
      <c r="J44" s="122"/>
      <c r="K44" s="122"/>
      <c r="L44" s="125"/>
      <c r="M44" s="125"/>
      <c r="N44" s="125"/>
      <c r="O44" s="125"/>
      <c r="P44" s="125"/>
      <c r="Q44" s="125"/>
      <c r="R44" s="125"/>
      <c r="S44" s="125">
        <v>5692</v>
      </c>
      <c r="T44" s="126">
        <v>5692</v>
      </c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18">
        <f t="shared" si="16"/>
        <v>100</v>
      </c>
    </row>
    <row r="45" spans="1:34" s="52" customFormat="1" ht="12.75">
      <c r="A45" s="2" t="s">
        <v>52</v>
      </c>
      <c r="B45" s="46" t="s">
        <v>9</v>
      </c>
      <c r="C45" s="47" t="s">
        <v>81</v>
      </c>
      <c r="D45" s="8" t="s">
        <v>90</v>
      </c>
      <c r="E45" s="127">
        <v>7001</v>
      </c>
      <c r="F45" s="47"/>
      <c r="G45" s="117">
        <f>G46</f>
        <v>262200</v>
      </c>
      <c r="H45" s="119">
        <f aca="true" t="shared" si="30" ref="H45:T46">H46</f>
        <v>262200</v>
      </c>
      <c r="I45" s="119">
        <f t="shared" si="30"/>
        <v>262200</v>
      </c>
      <c r="J45" s="119">
        <f t="shared" si="30"/>
        <v>292200</v>
      </c>
      <c r="K45" s="119">
        <f t="shared" si="30"/>
        <v>292200</v>
      </c>
      <c r="L45" s="119">
        <f t="shared" si="30"/>
        <v>292200</v>
      </c>
      <c r="M45" s="119">
        <f t="shared" si="30"/>
        <v>292200</v>
      </c>
      <c r="N45" s="119">
        <f t="shared" si="30"/>
        <v>292200</v>
      </c>
      <c r="O45" s="119">
        <f t="shared" si="30"/>
        <v>292200</v>
      </c>
      <c r="P45" s="119">
        <f t="shared" si="30"/>
        <v>292200</v>
      </c>
      <c r="Q45" s="119">
        <f t="shared" si="30"/>
        <v>292200</v>
      </c>
      <c r="R45" s="119">
        <f t="shared" si="30"/>
        <v>292200</v>
      </c>
      <c r="S45" s="119">
        <f t="shared" si="30"/>
        <v>75039.35</v>
      </c>
      <c r="T45" s="119">
        <f t="shared" si="30"/>
        <v>70970.11</v>
      </c>
      <c r="U45" s="118">
        <f t="shared" si="3"/>
        <v>0</v>
      </c>
      <c r="V45" s="118">
        <f t="shared" si="4"/>
        <v>0</v>
      </c>
      <c r="W45" s="118">
        <f t="shared" si="5"/>
        <v>30000</v>
      </c>
      <c r="X45" s="118">
        <f t="shared" si="6"/>
        <v>0</v>
      </c>
      <c r="Y45" s="118">
        <f t="shared" si="7"/>
        <v>0</v>
      </c>
      <c r="Z45" s="118">
        <f t="shared" si="8"/>
        <v>0</v>
      </c>
      <c r="AA45" s="118">
        <f t="shared" si="9"/>
        <v>0</v>
      </c>
      <c r="AB45" s="118">
        <f t="shared" si="10"/>
        <v>0</v>
      </c>
      <c r="AC45" s="118">
        <f t="shared" si="11"/>
        <v>0</v>
      </c>
      <c r="AD45" s="118">
        <f t="shared" si="12"/>
        <v>0</v>
      </c>
      <c r="AE45" s="118">
        <f t="shared" si="13"/>
        <v>0</v>
      </c>
      <c r="AF45" s="118">
        <f t="shared" si="14"/>
        <v>-217160.65</v>
      </c>
      <c r="AG45" s="118">
        <f t="shared" si="15"/>
        <v>-187160.65</v>
      </c>
      <c r="AH45" s="118">
        <f t="shared" si="16"/>
        <v>94.57719183335142</v>
      </c>
    </row>
    <row r="46" spans="1:34" s="45" customFormat="1" ht="25.5">
      <c r="A46" s="3" t="s">
        <v>18</v>
      </c>
      <c r="B46" s="48" t="s">
        <v>9</v>
      </c>
      <c r="C46" s="49" t="s">
        <v>81</v>
      </c>
      <c r="D46" s="7" t="s">
        <v>90</v>
      </c>
      <c r="E46" s="128">
        <v>7001</v>
      </c>
      <c r="F46" s="49" t="s">
        <v>19</v>
      </c>
      <c r="G46" s="120">
        <f>G47</f>
        <v>262200</v>
      </c>
      <c r="H46" s="121">
        <f t="shared" si="30"/>
        <v>262200</v>
      </c>
      <c r="I46" s="121">
        <f t="shared" si="30"/>
        <v>262200</v>
      </c>
      <c r="J46" s="121">
        <f t="shared" si="30"/>
        <v>292200</v>
      </c>
      <c r="K46" s="121">
        <f t="shared" si="30"/>
        <v>292200</v>
      </c>
      <c r="L46" s="121">
        <f t="shared" si="30"/>
        <v>292200</v>
      </c>
      <c r="M46" s="121">
        <f t="shared" si="30"/>
        <v>292200</v>
      </c>
      <c r="N46" s="121">
        <f t="shared" si="30"/>
        <v>292200</v>
      </c>
      <c r="O46" s="121">
        <f t="shared" si="30"/>
        <v>292200</v>
      </c>
      <c r="P46" s="121">
        <f t="shared" si="30"/>
        <v>292200</v>
      </c>
      <c r="Q46" s="121">
        <f t="shared" si="30"/>
        <v>292200</v>
      </c>
      <c r="R46" s="121">
        <f t="shared" si="30"/>
        <v>292200</v>
      </c>
      <c r="S46" s="121">
        <f t="shared" si="30"/>
        <v>75039.35</v>
      </c>
      <c r="T46" s="121">
        <f t="shared" si="30"/>
        <v>70970.11</v>
      </c>
      <c r="U46" s="122">
        <f t="shared" si="3"/>
        <v>0</v>
      </c>
      <c r="V46" s="122">
        <f t="shared" si="4"/>
        <v>0</v>
      </c>
      <c r="W46" s="122">
        <f t="shared" si="5"/>
        <v>30000</v>
      </c>
      <c r="X46" s="122">
        <f t="shared" si="6"/>
        <v>0</v>
      </c>
      <c r="Y46" s="122">
        <f t="shared" si="7"/>
        <v>0</v>
      </c>
      <c r="Z46" s="122">
        <f t="shared" si="8"/>
        <v>0</v>
      </c>
      <c r="AA46" s="122">
        <f t="shared" si="9"/>
        <v>0</v>
      </c>
      <c r="AB46" s="122">
        <f t="shared" si="10"/>
        <v>0</v>
      </c>
      <c r="AC46" s="122">
        <f t="shared" si="11"/>
        <v>0</v>
      </c>
      <c r="AD46" s="122">
        <f t="shared" si="12"/>
        <v>0</v>
      </c>
      <c r="AE46" s="122">
        <f t="shared" si="13"/>
        <v>0</v>
      </c>
      <c r="AF46" s="122">
        <f t="shared" si="14"/>
        <v>-217160.65</v>
      </c>
      <c r="AG46" s="122">
        <f t="shared" si="15"/>
        <v>-187160.65</v>
      </c>
      <c r="AH46" s="118">
        <f t="shared" si="16"/>
        <v>94.57719183335142</v>
      </c>
    </row>
    <row r="47" spans="1:34" s="45" customFormat="1" ht="25.5">
      <c r="A47" s="3" t="s">
        <v>20</v>
      </c>
      <c r="B47" s="48" t="s">
        <v>9</v>
      </c>
      <c r="C47" s="49" t="s">
        <v>81</v>
      </c>
      <c r="D47" s="7" t="s">
        <v>90</v>
      </c>
      <c r="E47" s="128">
        <v>7001</v>
      </c>
      <c r="F47" s="49" t="s">
        <v>21</v>
      </c>
      <c r="G47" s="120">
        <v>262200</v>
      </c>
      <c r="H47" s="120">
        <v>262200</v>
      </c>
      <c r="I47" s="120">
        <v>262200</v>
      </c>
      <c r="J47" s="122">
        <v>292200</v>
      </c>
      <c r="K47" s="122">
        <v>292200</v>
      </c>
      <c r="L47" s="122">
        <v>292200</v>
      </c>
      <c r="M47" s="122">
        <v>292200</v>
      </c>
      <c r="N47" s="122">
        <v>292200</v>
      </c>
      <c r="O47" s="122">
        <v>292200</v>
      </c>
      <c r="P47" s="122">
        <v>292200</v>
      </c>
      <c r="Q47" s="122">
        <v>292200</v>
      </c>
      <c r="R47" s="122">
        <v>292200</v>
      </c>
      <c r="S47" s="123">
        <v>75039.35</v>
      </c>
      <c r="T47" s="123">
        <v>70970.11</v>
      </c>
      <c r="U47" s="122">
        <f t="shared" si="3"/>
        <v>0</v>
      </c>
      <c r="V47" s="122">
        <f t="shared" si="4"/>
        <v>0</v>
      </c>
      <c r="W47" s="122">
        <f t="shared" si="5"/>
        <v>30000</v>
      </c>
      <c r="X47" s="122">
        <f t="shared" si="6"/>
        <v>0</v>
      </c>
      <c r="Y47" s="122">
        <f t="shared" si="7"/>
        <v>0</v>
      </c>
      <c r="Z47" s="122">
        <f t="shared" si="8"/>
        <v>0</v>
      </c>
      <c r="AA47" s="122">
        <f t="shared" si="9"/>
        <v>0</v>
      </c>
      <c r="AB47" s="122">
        <f t="shared" si="10"/>
        <v>0</v>
      </c>
      <c r="AC47" s="122">
        <f t="shared" si="11"/>
        <v>0</v>
      </c>
      <c r="AD47" s="122">
        <f t="shared" si="12"/>
        <v>0</v>
      </c>
      <c r="AE47" s="122">
        <f t="shared" si="13"/>
        <v>0</v>
      </c>
      <c r="AF47" s="122">
        <f t="shared" si="14"/>
        <v>-217160.65</v>
      </c>
      <c r="AG47" s="122">
        <f t="shared" si="15"/>
        <v>-187160.65</v>
      </c>
      <c r="AH47" s="118">
        <f t="shared" si="16"/>
        <v>94.57719183335142</v>
      </c>
    </row>
    <row r="48" spans="1:34" s="52" customFormat="1" ht="12.75" hidden="1">
      <c r="A48" s="10" t="s">
        <v>53</v>
      </c>
      <c r="B48" s="46" t="s">
        <v>9</v>
      </c>
      <c r="C48" s="47" t="s">
        <v>81</v>
      </c>
      <c r="D48" s="8" t="s">
        <v>90</v>
      </c>
      <c r="E48" s="127">
        <v>7002</v>
      </c>
      <c r="F48" s="47"/>
      <c r="G48" s="117">
        <f>G49</f>
        <v>0</v>
      </c>
      <c r="H48" s="119">
        <f aca="true" t="shared" si="31" ref="H48:T49">H49</f>
        <v>0</v>
      </c>
      <c r="I48" s="119">
        <f t="shared" si="31"/>
        <v>0</v>
      </c>
      <c r="J48" s="119">
        <f t="shared" si="31"/>
        <v>0</v>
      </c>
      <c r="K48" s="119">
        <f t="shared" si="31"/>
        <v>0</v>
      </c>
      <c r="L48" s="119">
        <f t="shared" si="31"/>
        <v>0</v>
      </c>
      <c r="M48" s="119">
        <f t="shared" si="31"/>
        <v>0</v>
      </c>
      <c r="N48" s="119">
        <f t="shared" si="31"/>
        <v>0</v>
      </c>
      <c r="O48" s="119">
        <f t="shared" si="31"/>
        <v>0</v>
      </c>
      <c r="P48" s="119">
        <f t="shared" si="31"/>
        <v>0</v>
      </c>
      <c r="Q48" s="119">
        <f t="shared" si="31"/>
        <v>0</v>
      </c>
      <c r="R48" s="119">
        <f t="shared" si="31"/>
        <v>0</v>
      </c>
      <c r="S48" s="119">
        <f t="shared" si="31"/>
        <v>0</v>
      </c>
      <c r="T48" s="119">
        <f t="shared" si="31"/>
        <v>0</v>
      </c>
      <c r="U48" s="118">
        <f t="shared" si="3"/>
        <v>0</v>
      </c>
      <c r="V48" s="118">
        <f t="shared" si="4"/>
        <v>0</v>
      </c>
      <c r="W48" s="118">
        <f t="shared" si="5"/>
        <v>0</v>
      </c>
      <c r="X48" s="118">
        <f t="shared" si="6"/>
        <v>0</v>
      </c>
      <c r="Y48" s="118">
        <f t="shared" si="7"/>
        <v>0</v>
      </c>
      <c r="Z48" s="118">
        <f t="shared" si="8"/>
        <v>0</v>
      </c>
      <c r="AA48" s="118">
        <f t="shared" si="9"/>
        <v>0</v>
      </c>
      <c r="AB48" s="118">
        <f t="shared" si="10"/>
        <v>0</v>
      </c>
      <c r="AC48" s="118">
        <f t="shared" si="11"/>
        <v>0</v>
      </c>
      <c r="AD48" s="118">
        <f t="shared" si="12"/>
        <v>0</v>
      </c>
      <c r="AE48" s="118">
        <f t="shared" si="13"/>
        <v>0</v>
      </c>
      <c r="AF48" s="118">
        <f t="shared" si="14"/>
        <v>0</v>
      </c>
      <c r="AG48" s="118">
        <f t="shared" si="15"/>
        <v>0</v>
      </c>
      <c r="AH48" s="118" t="e">
        <f t="shared" si="16"/>
        <v>#DIV/0!</v>
      </c>
    </row>
    <row r="49" spans="1:34" s="45" customFormat="1" ht="25.5" hidden="1">
      <c r="A49" s="3" t="s">
        <v>18</v>
      </c>
      <c r="B49" s="48" t="s">
        <v>9</v>
      </c>
      <c r="C49" s="49" t="s">
        <v>81</v>
      </c>
      <c r="D49" s="7" t="s">
        <v>90</v>
      </c>
      <c r="E49" s="128">
        <v>7002</v>
      </c>
      <c r="F49" s="49" t="s">
        <v>19</v>
      </c>
      <c r="G49" s="120">
        <f>G50</f>
        <v>0</v>
      </c>
      <c r="H49" s="121">
        <f t="shared" si="31"/>
        <v>0</v>
      </c>
      <c r="I49" s="121">
        <f t="shared" si="31"/>
        <v>0</v>
      </c>
      <c r="J49" s="121">
        <f t="shared" si="31"/>
        <v>0</v>
      </c>
      <c r="K49" s="121">
        <f t="shared" si="31"/>
        <v>0</v>
      </c>
      <c r="L49" s="121">
        <f t="shared" si="31"/>
        <v>0</v>
      </c>
      <c r="M49" s="121">
        <f t="shared" si="31"/>
        <v>0</v>
      </c>
      <c r="N49" s="121">
        <f t="shared" si="31"/>
        <v>0</v>
      </c>
      <c r="O49" s="121">
        <f t="shared" si="31"/>
        <v>0</v>
      </c>
      <c r="P49" s="121">
        <f t="shared" si="31"/>
        <v>0</v>
      </c>
      <c r="Q49" s="121">
        <f t="shared" si="31"/>
        <v>0</v>
      </c>
      <c r="R49" s="121">
        <f t="shared" si="31"/>
        <v>0</v>
      </c>
      <c r="S49" s="121">
        <f t="shared" si="31"/>
        <v>0</v>
      </c>
      <c r="T49" s="121">
        <f t="shared" si="31"/>
        <v>0</v>
      </c>
      <c r="U49" s="122">
        <f t="shared" si="3"/>
        <v>0</v>
      </c>
      <c r="V49" s="122">
        <f t="shared" si="4"/>
        <v>0</v>
      </c>
      <c r="W49" s="122">
        <f t="shared" si="5"/>
        <v>0</v>
      </c>
      <c r="X49" s="122">
        <f t="shared" si="6"/>
        <v>0</v>
      </c>
      <c r="Y49" s="122">
        <f t="shared" si="7"/>
        <v>0</v>
      </c>
      <c r="Z49" s="122">
        <f t="shared" si="8"/>
        <v>0</v>
      </c>
      <c r="AA49" s="122">
        <f t="shared" si="9"/>
        <v>0</v>
      </c>
      <c r="AB49" s="122">
        <f t="shared" si="10"/>
        <v>0</v>
      </c>
      <c r="AC49" s="122">
        <f t="shared" si="11"/>
        <v>0</v>
      </c>
      <c r="AD49" s="122">
        <f t="shared" si="12"/>
        <v>0</v>
      </c>
      <c r="AE49" s="122">
        <f t="shared" si="13"/>
        <v>0</v>
      </c>
      <c r="AF49" s="122">
        <f t="shared" si="14"/>
        <v>0</v>
      </c>
      <c r="AG49" s="122">
        <f t="shared" si="15"/>
        <v>0</v>
      </c>
      <c r="AH49" s="118" t="e">
        <f t="shared" si="16"/>
        <v>#DIV/0!</v>
      </c>
    </row>
    <row r="50" spans="1:34" s="45" customFormat="1" ht="25.5" hidden="1">
      <c r="A50" s="3" t="s">
        <v>20</v>
      </c>
      <c r="B50" s="48" t="s">
        <v>9</v>
      </c>
      <c r="C50" s="49" t="s">
        <v>81</v>
      </c>
      <c r="D50" s="7" t="s">
        <v>90</v>
      </c>
      <c r="E50" s="128">
        <v>7002</v>
      </c>
      <c r="F50" s="49" t="s">
        <v>21</v>
      </c>
      <c r="G50" s="120"/>
      <c r="H50" s="122"/>
      <c r="I50" s="122"/>
      <c r="J50" s="122"/>
      <c r="K50" s="122"/>
      <c r="L50" s="125"/>
      <c r="M50" s="125"/>
      <c r="N50" s="125"/>
      <c r="O50" s="125"/>
      <c r="P50" s="125"/>
      <c r="Q50" s="125"/>
      <c r="R50" s="125"/>
      <c r="S50" s="123"/>
      <c r="T50" s="123"/>
      <c r="U50" s="122">
        <f t="shared" si="3"/>
        <v>0</v>
      </c>
      <c r="V50" s="122">
        <f t="shared" si="4"/>
        <v>0</v>
      </c>
      <c r="W50" s="122">
        <f t="shared" si="5"/>
        <v>0</v>
      </c>
      <c r="X50" s="122">
        <f t="shared" si="6"/>
        <v>0</v>
      </c>
      <c r="Y50" s="122">
        <f t="shared" si="7"/>
        <v>0</v>
      </c>
      <c r="Z50" s="122">
        <f t="shared" si="8"/>
        <v>0</v>
      </c>
      <c r="AA50" s="122">
        <f t="shared" si="9"/>
        <v>0</v>
      </c>
      <c r="AB50" s="122">
        <f t="shared" si="10"/>
        <v>0</v>
      </c>
      <c r="AC50" s="122">
        <f t="shared" si="11"/>
        <v>0</v>
      </c>
      <c r="AD50" s="122">
        <f t="shared" si="12"/>
        <v>0</v>
      </c>
      <c r="AE50" s="122">
        <f t="shared" si="13"/>
        <v>0</v>
      </c>
      <c r="AF50" s="122">
        <f t="shared" si="14"/>
        <v>0</v>
      </c>
      <c r="AG50" s="122">
        <f t="shared" si="15"/>
        <v>0</v>
      </c>
      <c r="AH50" s="118" t="e">
        <f t="shared" si="16"/>
        <v>#DIV/0!</v>
      </c>
    </row>
    <row r="51" spans="1:34" s="45" customFormat="1" ht="38.25">
      <c r="A51" s="3" t="s">
        <v>284</v>
      </c>
      <c r="B51" s="48" t="s">
        <v>9</v>
      </c>
      <c r="C51" s="49" t="s">
        <v>81</v>
      </c>
      <c r="D51" s="7" t="s">
        <v>90</v>
      </c>
      <c r="E51" s="128">
        <v>7001</v>
      </c>
      <c r="F51" s="49" t="s">
        <v>219</v>
      </c>
      <c r="G51" s="120"/>
      <c r="H51" s="122"/>
      <c r="I51" s="122"/>
      <c r="J51" s="122"/>
      <c r="K51" s="122"/>
      <c r="L51" s="125"/>
      <c r="M51" s="125"/>
      <c r="N51" s="125"/>
      <c r="O51" s="125"/>
      <c r="P51" s="125"/>
      <c r="Q51" s="125"/>
      <c r="R51" s="125"/>
      <c r="S51" s="123">
        <v>75039.35</v>
      </c>
      <c r="T51" s="123">
        <v>70970.11</v>
      </c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18">
        <f t="shared" si="16"/>
        <v>94.57719183335142</v>
      </c>
    </row>
    <row r="52" spans="1:34" s="52" customFormat="1" ht="25.5">
      <c r="A52" s="2" t="s">
        <v>54</v>
      </c>
      <c r="B52" s="46" t="s">
        <v>9</v>
      </c>
      <c r="C52" s="47" t="s">
        <v>81</v>
      </c>
      <c r="D52" s="8" t="s">
        <v>90</v>
      </c>
      <c r="E52" s="127">
        <v>7003</v>
      </c>
      <c r="F52" s="47"/>
      <c r="G52" s="117">
        <f>G53</f>
        <v>18000</v>
      </c>
      <c r="H52" s="119">
        <f aca="true" t="shared" si="32" ref="H52:T53">H53</f>
        <v>18000</v>
      </c>
      <c r="I52" s="119">
        <f t="shared" si="32"/>
        <v>18000</v>
      </c>
      <c r="J52" s="119">
        <f t="shared" si="32"/>
        <v>19500</v>
      </c>
      <c r="K52" s="119">
        <f t="shared" si="32"/>
        <v>19500</v>
      </c>
      <c r="L52" s="119">
        <f t="shared" si="32"/>
        <v>19500</v>
      </c>
      <c r="M52" s="119">
        <f t="shared" si="32"/>
        <v>19500</v>
      </c>
      <c r="N52" s="119">
        <f t="shared" si="32"/>
        <v>19500</v>
      </c>
      <c r="O52" s="119">
        <f t="shared" si="32"/>
        <v>19500</v>
      </c>
      <c r="P52" s="119">
        <f t="shared" si="32"/>
        <v>19500</v>
      </c>
      <c r="Q52" s="119">
        <f t="shared" si="32"/>
        <v>19500</v>
      </c>
      <c r="R52" s="119">
        <f t="shared" si="32"/>
        <v>19500</v>
      </c>
      <c r="S52" s="119">
        <f t="shared" si="32"/>
        <v>5900</v>
      </c>
      <c r="T52" s="119">
        <f t="shared" si="32"/>
        <v>5350</v>
      </c>
      <c r="U52" s="118">
        <f t="shared" si="3"/>
        <v>0</v>
      </c>
      <c r="V52" s="118">
        <f t="shared" si="4"/>
        <v>0</v>
      </c>
      <c r="W52" s="118">
        <f t="shared" si="5"/>
        <v>1500</v>
      </c>
      <c r="X52" s="118">
        <f t="shared" si="6"/>
        <v>0</v>
      </c>
      <c r="Y52" s="118">
        <f t="shared" si="7"/>
        <v>0</v>
      </c>
      <c r="Z52" s="118">
        <f t="shared" si="8"/>
        <v>0</v>
      </c>
      <c r="AA52" s="118">
        <f t="shared" si="9"/>
        <v>0</v>
      </c>
      <c r="AB52" s="118">
        <f t="shared" si="10"/>
        <v>0</v>
      </c>
      <c r="AC52" s="118">
        <f t="shared" si="11"/>
        <v>0</v>
      </c>
      <c r="AD52" s="118">
        <f t="shared" si="12"/>
        <v>0</v>
      </c>
      <c r="AE52" s="118">
        <f t="shared" si="13"/>
        <v>0</v>
      </c>
      <c r="AF52" s="118">
        <f t="shared" si="14"/>
        <v>-13600</v>
      </c>
      <c r="AG52" s="118">
        <f t="shared" si="15"/>
        <v>-12100</v>
      </c>
      <c r="AH52" s="118">
        <f t="shared" si="16"/>
        <v>90.67796610169492</v>
      </c>
    </row>
    <row r="53" spans="1:34" s="45" customFormat="1" ht="25.5">
      <c r="A53" s="3" t="s">
        <v>18</v>
      </c>
      <c r="B53" s="48" t="s">
        <v>9</v>
      </c>
      <c r="C53" s="49" t="s">
        <v>81</v>
      </c>
      <c r="D53" s="7" t="s">
        <v>90</v>
      </c>
      <c r="E53" s="128">
        <v>7003</v>
      </c>
      <c r="F53" s="49" t="s">
        <v>19</v>
      </c>
      <c r="G53" s="120">
        <f>G54</f>
        <v>18000</v>
      </c>
      <c r="H53" s="121">
        <f t="shared" si="32"/>
        <v>18000</v>
      </c>
      <c r="I53" s="121">
        <f t="shared" si="32"/>
        <v>18000</v>
      </c>
      <c r="J53" s="121">
        <f t="shared" si="32"/>
        <v>19500</v>
      </c>
      <c r="K53" s="121">
        <f t="shared" si="32"/>
        <v>19500</v>
      </c>
      <c r="L53" s="121">
        <f t="shared" si="32"/>
        <v>19500</v>
      </c>
      <c r="M53" s="121">
        <f t="shared" si="32"/>
        <v>19500</v>
      </c>
      <c r="N53" s="121">
        <f t="shared" si="32"/>
        <v>19500</v>
      </c>
      <c r="O53" s="121">
        <f t="shared" si="32"/>
        <v>19500</v>
      </c>
      <c r="P53" s="121">
        <f t="shared" si="32"/>
        <v>19500</v>
      </c>
      <c r="Q53" s="121">
        <f t="shared" si="32"/>
        <v>19500</v>
      </c>
      <c r="R53" s="121">
        <f t="shared" si="32"/>
        <v>19500</v>
      </c>
      <c r="S53" s="121">
        <f t="shared" si="32"/>
        <v>5900</v>
      </c>
      <c r="T53" s="121">
        <f t="shared" si="32"/>
        <v>5350</v>
      </c>
      <c r="U53" s="122">
        <f t="shared" si="3"/>
        <v>0</v>
      </c>
      <c r="V53" s="122">
        <f t="shared" si="4"/>
        <v>0</v>
      </c>
      <c r="W53" s="122">
        <f t="shared" si="5"/>
        <v>1500</v>
      </c>
      <c r="X53" s="122">
        <f t="shared" si="6"/>
        <v>0</v>
      </c>
      <c r="Y53" s="122">
        <f t="shared" si="7"/>
        <v>0</v>
      </c>
      <c r="Z53" s="122">
        <f t="shared" si="8"/>
        <v>0</v>
      </c>
      <c r="AA53" s="122">
        <f t="shared" si="9"/>
        <v>0</v>
      </c>
      <c r="AB53" s="122">
        <f t="shared" si="10"/>
        <v>0</v>
      </c>
      <c r="AC53" s="122">
        <f t="shared" si="11"/>
        <v>0</v>
      </c>
      <c r="AD53" s="122">
        <f t="shared" si="12"/>
        <v>0</v>
      </c>
      <c r="AE53" s="122">
        <f t="shared" si="13"/>
        <v>0</v>
      </c>
      <c r="AF53" s="122">
        <f t="shared" si="14"/>
        <v>-13600</v>
      </c>
      <c r="AG53" s="122">
        <f t="shared" si="15"/>
        <v>-12100</v>
      </c>
      <c r="AH53" s="118">
        <f t="shared" si="16"/>
        <v>90.67796610169492</v>
      </c>
    </row>
    <row r="54" spans="1:34" s="45" customFormat="1" ht="25.5">
      <c r="A54" s="3" t="s">
        <v>20</v>
      </c>
      <c r="B54" s="48" t="s">
        <v>9</v>
      </c>
      <c r="C54" s="49" t="s">
        <v>81</v>
      </c>
      <c r="D54" s="7" t="s">
        <v>90</v>
      </c>
      <c r="E54" s="128">
        <v>7003</v>
      </c>
      <c r="F54" s="49" t="s">
        <v>21</v>
      </c>
      <c r="G54" s="120">
        <v>18000</v>
      </c>
      <c r="H54" s="122">
        <v>18000</v>
      </c>
      <c r="I54" s="122">
        <v>18000</v>
      </c>
      <c r="J54" s="122">
        <v>19500</v>
      </c>
      <c r="K54" s="122">
        <v>19500</v>
      </c>
      <c r="L54" s="122">
        <v>19500</v>
      </c>
      <c r="M54" s="122">
        <v>19500</v>
      </c>
      <c r="N54" s="122">
        <v>19500</v>
      </c>
      <c r="O54" s="122">
        <v>19500</v>
      </c>
      <c r="P54" s="122">
        <v>19500</v>
      </c>
      <c r="Q54" s="122">
        <v>19500</v>
      </c>
      <c r="R54" s="122">
        <v>19500</v>
      </c>
      <c r="S54" s="123">
        <v>5900</v>
      </c>
      <c r="T54" s="123">
        <v>5350</v>
      </c>
      <c r="U54" s="122">
        <f t="shared" si="3"/>
        <v>0</v>
      </c>
      <c r="V54" s="122">
        <f t="shared" si="4"/>
        <v>0</v>
      </c>
      <c r="W54" s="122">
        <f t="shared" si="5"/>
        <v>1500</v>
      </c>
      <c r="X54" s="122">
        <f t="shared" si="6"/>
        <v>0</v>
      </c>
      <c r="Y54" s="122">
        <f t="shared" si="7"/>
        <v>0</v>
      </c>
      <c r="Z54" s="122">
        <f t="shared" si="8"/>
        <v>0</v>
      </c>
      <c r="AA54" s="122">
        <f t="shared" si="9"/>
        <v>0</v>
      </c>
      <c r="AB54" s="122">
        <f t="shared" si="10"/>
        <v>0</v>
      </c>
      <c r="AC54" s="122">
        <f t="shared" si="11"/>
        <v>0</v>
      </c>
      <c r="AD54" s="122">
        <f t="shared" si="12"/>
        <v>0</v>
      </c>
      <c r="AE54" s="122">
        <f t="shared" si="13"/>
        <v>0</v>
      </c>
      <c r="AF54" s="122">
        <f t="shared" si="14"/>
        <v>-13600</v>
      </c>
      <c r="AG54" s="122">
        <f t="shared" si="15"/>
        <v>-12100</v>
      </c>
      <c r="AH54" s="118">
        <f t="shared" si="16"/>
        <v>90.67796610169492</v>
      </c>
    </row>
    <row r="55" spans="1:34" s="45" customFormat="1" ht="38.25">
      <c r="A55" s="3" t="s">
        <v>284</v>
      </c>
      <c r="B55" s="48" t="s">
        <v>9</v>
      </c>
      <c r="C55" s="49" t="s">
        <v>81</v>
      </c>
      <c r="D55" s="7" t="s">
        <v>90</v>
      </c>
      <c r="E55" s="128">
        <v>7003</v>
      </c>
      <c r="F55" s="49" t="s">
        <v>219</v>
      </c>
      <c r="G55" s="120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3">
        <v>5900</v>
      </c>
      <c r="T55" s="123">
        <v>5350</v>
      </c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18">
        <f t="shared" si="16"/>
        <v>90.67796610169492</v>
      </c>
    </row>
    <row r="56" spans="1:34" s="52" customFormat="1" ht="12.75">
      <c r="A56" s="10" t="s">
        <v>55</v>
      </c>
      <c r="B56" s="46" t="s">
        <v>9</v>
      </c>
      <c r="C56" s="47" t="s">
        <v>81</v>
      </c>
      <c r="D56" s="8" t="s">
        <v>90</v>
      </c>
      <c r="E56" s="127">
        <v>7005</v>
      </c>
      <c r="F56" s="47"/>
      <c r="G56" s="117">
        <f>G57</f>
        <v>18000</v>
      </c>
      <c r="H56" s="119">
        <f aca="true" t="shared" si="33" ref="H56:T57">H57</f>
        <v>18000</v>
      </c>
      <c r="I56" s="119">
        <f t="shared" si="33"/>
        <v>18000</v>
      </c>
      <c r="J56" s="119">
        <f t="shared" si="33"/>
        <v>18000</v>
      </c>
      <c r="K56" s="119">
        <f t="shared" si="33"/>
        <v>18000</v>
      </c>
      <c r="L56" s="119">
        <f t="shared" si="33"/>
        <v>18000</v>
      </c>
      <c r="M56" s="119">
        <f t="shared" si="33"/>
        <v>18000</v>
      </c>
      <c r="N56" s="119">
        <f t="shared" si="33"/>
        <v>18000</v>
      </c>
      <c r="O56" s="119">
        <f t="shared" si="33"/>
        <v>18000</v>
      </c>
      <c r="P56" s="119">
        <f t="shared" si="33"/>
        <v>18000</v>
      </c>
      <c r="Q56" s="119">
        <f t="shared" si="33"/>
        <v>18000</v>
      </c>
      <c r="R56" s="119">
        <f t="shared" si="33"/>
        <v>18000</v>
      </c>
      <c r="S56" s="119">
        <f t="shared" si="33"/>
        <v>18000</v>
      </c>
      <c r="T56" s="119">
        <f t="shared" si="33"/>
        <v>0</v>
      </c>
      <c r="U56" s="118">
        <f t="shared" si="3"/>
        <v>0</v>
      </c>
      <c r="V56" s="118">
        <f t="shared" si="4"/>
        <v>0</v>
      </c>
      <c r="W56" s="118">
        <f t="shared" si="5"/>
        <v>0</v>
      </c>
      <c r="X56" s="118">
        <f t="shared" si="6"/>
        <v>0</v>
      </c>
      <c r="Y56" s="118">
        <f t="shared" si="7"/>
        <v>0</v>
      </c>
      <c r="Z56" s="118">
        <f t="shared" si="8"/>
        <v>0</v>
      </c>
      <c r="AA56" s="118">
        <f t="shared" si="9"/>
        <v>0</v>
      </c>
      <c r="AB56" s="118">
        <f t="shared" si="10"/>
        <v>0</v>
      </c>
      <c r="AC56" s="118">
        <f t="shared" si="11"/>
        <v>0</v>
      </c>
      <c r="AD56" s="118">
        <f t="shared" si="12"/>
        <v>0</v>
      </c>
      <c r="AE56" s="118">
        <f t="shared" si="13"/>
        <v>0</v>
      </c>
      <c r="AF56" s="118">
        <f t="shared" si="14"/>
        <v>0</v>
      </c>
      <c r="AG56" s="118">
        <f t="shared" si="15"/>
        <v>0</v>
      </c>
      <c r="AH56" s="118">
        <f t="shared" si="16"/>
        <v>0</v>
      </c>
    </row>
    <row r="57" spans="1:34" s="45" customFormat="1" ht="25.5">
      <c r="A57" s="3" t="s">
        <v>18</v>
      </c>
      <c r="B57" s="48" t="s">
        <v>9</v>
      </c>
      <c r="C57" s="49" t="s">
        <v>81</v>
      </c>
      <c r="D57" s="7" t="s">
        <v>90</v>
      </c>
      <c r="E57" s="128">
        <v>7005</v>
      </c>
      <c r="F57" s="49" t="s">
        <v>19</v>
      </c>
      <c r="G57" s="120">
        <f>G58</f>
        <v>18000</v>
      </c>
      <c r="H57" s="121">
        <f t="shared" si="33"/>
        <v>18000</v>
      </c>
      <c r="I57" s="121">
        <f t="shared" si="33"/>
        <v>18000</v>
      </c>
      <c r="J57" s="121">
        <f t="shared" si="33"/>
        <v>18000</v>
      </c>
      <c r="K57" s="121">
        <f t="shared" si="33"/>
        <v>18000</v>
      </c>
      <c r="L57" s="121">
        <f t="shared" si="33"/>
        <v>18000</v>
      </c>
      <c r="M57" s="121">
        <f t="shared" si="33"/>
        <v>18000</v>
      </c>
      <c r="N57" s="121">
        <f t="shared" si="33"/>
        <v>18000</v>
      </c>
      <c r="O57" s="121">
        <f t="shared" si="33"/>
        <v>18000</v>
      </c>
      <c r="P57" s="121">
        <f t="shared" si="33"/>
        <v>18000</v>
      </c>
      <c r="Q57" s="121">
        <f t="shared" si="33"/>
        <v>18000</v>
      </c>
      <c r="R57" s="121">
        <f t="shared" si="33"/>
        <v>18000</v>
      </c>
      <c r="S57" s="121">
        <f t="shared" si="33"/>
        <v>18000</v>
      </c>
      <c r="T57" s="121">
        <f t="shared" si="33"/>
        <v>0</v>
      </c>
      <c r="U57" s="122">
        <f t="shared" si="3"/>
        <v>0</v>
      </c>
      <c r="V57" s="122">
        <f t="shared" si="4"/>
        <v>0</v>
      </c>
      <c r="W57" s="122">
        <f t="shared" si="5"/>
        <v>0</v>
      </c>
      <c r="X57" s="122">
        <f t="shared" si="6"/>
        <v>0</v>
      </c>
      <c r="Y57" s="122">
        <f t="shared" si="7"/>
        <v>0</v>
      </c>
      <c r="Z57" s="122">
        <f t="shared" si="8"/>
        <v>0</v>
      </c>
      <c r="AA57" s="122">
        <f t="shared" si="9"/>
        <v>0</v>
      </c>
      <c r="AB57" s="122">
        <f t="shared" si="10"/>
        <v>0</v>
      </c>
      <c r="AC57" s="122">
        <f t="shared" si="11"/>
        <v>0</v>
      </c>
      <c r="AD57" s="122">
        <f t="shared" si="12"/>
        <v>0</v>
      </c>
      <c r="AE57" s="122">
        <f t="shared" si="13"/>
        <v>0</v>
      </c>
      <c r="AF57" s="122">
        <f t="shared" si="14"/>
        <v>0</v>
      </c>
      <c r="AG57" s="122">
        <f t="shared" si="15"/>
        <v>0</v>
      </c>
      <c r="AH57" s="118">
        <f t="shared" si="16"/>
        <v>0</v>
      </c>
    </row>
    <row r="58" spans="1:34" s="45" customFormat="1" ht="25.5">
      <c r="A58" s="3" t="s">
        <v>20</v>
      </c>
      <c r="B58" s="48" t="s">
        <v>9</v>
      </c>
      <c r="C58" s="49" t="s">
        <v>81</v>
      </c>
      <c r="D58" s="7" t="s">
        <v>90</v>
      </c>
      <c r="E58" s="128">
        <v>7005</v>
      </c>
      <c r="F58" s="49" t="s">
        <v>21</v>
      </c>
      <c r="G58" s="120">
        <v>18000</v>
      </c>
      <c r="H58" s="122">
        <v>18000</v>
      </c>
      <c r="I58" s="122">
        <v>18000</v>
      </c>
      <c r="J58" s="122">
        <v>18000</v>
      </c>
      <c r="K58" s="122">
        <v>18000</v>
      </c>
      <c r="L58" s="122">
        <v>18000</v>
      </c>
      <c r="M58" s="122">
        <v>18000</v>
      </c>
      <c r="N58" s="122">
        <v>18000</v>
      </c>
      <c r="O58" s="122">
        <v>18000</v>
      </c>
      <c r="P58" s="122">
        <v>18000</v>
      </c>
      <c r="Q58" s="122">
        <v>18000</v>
      </c>
      <c r="R58" s="122">
        <v>18000</v>
      </c>
      <c r="S58" s="123">
        <v>18000</v>
      </c>
      <c r="T58" s="123"/>
      <c r="U58" s="122">
        <f t="shared" si="3"/>
        <v>0</v>
      </c>
      <c r="V58" s="122">
        <f t="shared" si="4"/>
        <v>0</v>
      </c>
      <c r="W58" s="122">
        <f t="shared" si="5"/>
        <v>0</v>
      </c>
      <c r="X58" s="122">
        <f t="shared" si="6"/>
        <v>0</v>
      </c>
      <c r="Y58" s="122">
        <f t="shared" si="7"/>
        <v>0</v>
      </c>
      <c r="Z58" s="122">
        <f t="shared" si="8"/>
        <v>0</v>
      </c>
      <c r="AA58" s="122">
        <f t="shared" si="9"/>
        <v>0</v>
      </c>
      <c r="AB58" s="122">
        <f t="shared" si="10"/>
        <v>0</v>
      </c>
      <c r="AC58" s="122">
        <f t="shared" si="11"/>
        <v>0</v>
      </c>
      <c r="AD58" s="122">
        <f t="shared" si="12"/>
        <v>0</v>
      </c>
      <c r="AE58" s="122">
        <f t="shared" si="13"/>
        <v>0</v>
      </c>
      <c r="AF58" s="122">
        <f t="shared" si="14"/>
        <v>0</v>
      </c>
      <c r="AG58" s="122">
        <f t="shared" si="15"/>
        <v>0</v>
      </c>
      <c r="AH58" s="118">
        <f t="shared" si="16"/>
        <v>0</v>
      </c>
    </row>
    <row r="59" spans="1:34" s="45" customFormat="1" ht="38.25">
      <c r="A59" s="3" t="s">
        <v>284</v>
      </c>
      <c r="B59" s="48" t="s">
        <v>9</v>
      </c>
      <c r="C59" s="49" t="s">
        <v>81</v>
      </c>
      <c r="D59" s="7" t="s">
        <v>90</v>
      </c>
      <c r="E59" s="128">
        <v>7005</v>
      </c>
      <c r="F59" s="49" t="s">
        <v>219</v>
      </c>
      <c r="G59" s="120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3">
        <v>18000</v>
      </c>
      <c r="T59" s="123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18">
        <f t="shared" si="16"/>
        <v>0</v>
      </c>
    </row>
    <row r="60" spans="1:34" s="52" customFormat="1" ht="25.5">
      <c r="A60" s="2" t="s">
        <v>286</v>
      </c>
      <c r="B60" s="46" t="s">
        <v>37</v>
      </c>
      <c r="C60" s="47" t="s">
        <v>81</v>
      </c>
      <c r="D60" s="8" t="s">
        <v>90</v>
      </c>
      <c r="E60" s="47"/>
      <c r="F60" s="47"/>
      <c r="G60" s="117">
        <f>G61+G64+G67</f>
        <v>864000</v>
      </c>
      <c r="H60" s="119">
        <f aca="true" t="shared" si="34" ref="H60:T60">H61+H64+H67</f>
        <v>864000</v>
      </c>
      <c r="I60" s="119">
        <f t="shared" si="34"/>
        <v>864000</v>
      </c>
      <c r="J60" s="119">
        <f t="shared" si="34"/>
        <v>864000</v>
      </c>
      <c r="K60" s="119">
        <f t="shared" si="34"/>
        <v>864000</v>
      </c>
      <c r="L60" s="119">
        <f t="shared" si="34"/>
        <v>864000</v>
      </c>
      <c r="M60" s="119">
        <f t="shared" si="34"/>
        <v>864000</v>
      </c>
      <c r="N60" s="119">
        <f t="shared" si="34"/>
        <v>864000</v>
      </c>
      <c r="O60" s="119">
        <f t="shared" si="34"/>
        <v>864000</v>
      </c>
      <c r="P60" s="119">
        <f t="shared" si="34"/>
        <v>864000</v>
      </c>
      <c r="Q60" s="119">
        <f t="shared" si="34"/>
        <v>864000</v>
      </c>
      <c r="R60" s="119">
        <f t="shared" si="34"/>
        <v>864000</v>
      </c>
      <c r="S60" s="119">
        <f t="shared" si="34"/>
        <v>643000</v>
      </c>
      <c r="T60" s="119">
        <f t="shared" si="34"/>
        <v>642800</v>
      </c>
      <c r="U60" s="118">
        <f t="shared" si="3"/>
        <v>0</v>
      </c>
      <c r="V60" s="118">
        <f t="shared" si="4"/>
        <v>0</v>
      </c>
      <c r="W60" s="118">
        <f t="shared" si="5"/>
        <v>0</v>
      </c>
      <c r="X60" s="118">
        <f t="shared" si="6"/>
        <v>0</v>
      </c>
      <c r="Y60" s="118">
        <f t="shared" si="7"/>
        <v>0</v>
      </c>
      <c r="Z60" s="118">
        <f t="shared" si="8"/>
        <v>0</v>
      </c>
      <c r="AA60" s="118">
        <f t="shared" si="9"/>
        <v>0</v>
      </c>
      <c r="AB60" s="118">
        <f t="shared" si="10"/>
        <v>0</v>
      </c>
      <c r="AC60" s="118">
        <f t="shared" si="11"/>
        <v>0</v>
      </c>
      <c r="AD60" s="118">
        <f t="shared" si="12"/>
        <v>0</v>
      </c>
      <c r="AE60" s="118">
        <f t="shared" si="13"/>
        <v>0</v>
      </c>
      <c r="AF60" s="118">
        <f t="shared" si="14"/>
        <v>-221000</v>
      </c>
      <c r="AG60" s="118">
        <f t="shared" si="15"/>
        <v>-221000</v>
      </c>
      <c r="AH60" s="118">
        <f t="shared" si="16"/>
        <v>99.96889580093313</v>
      </c>
    </row>
    <row r="61" spans="1:34" s="52" customFormat="1" ht="12.75" hidden="1">
      <c r="A61" s="11" t="s">
        <v>59</v>
      </c>
      <c r="B61" s="46" t="s">
        <v>37</v>
      </c>
      <c r="C61" s="47" t="s">
        <v>81</v>
      </c>
      <c r="D61" s="8" t="s">
        <v>90</v>
      </c>
      <c r="E61" s="47" t="s">
        <v>60</v>
      </c>
      <c r="F61" s="47"/>
      <c r="G61" s="117">
        <f>G62</f>
        <v>0</v>
      </c>
      <c r="H61" s="119">
        <f aca="true" t="shared" si="35" ref="H61:T62">H62</f>
        <v>0</v>
      </c>
      <c r="I61" s="119">
        <f t="shared" si="35"/>
        <v>0</v>
      </c>
      <c r="J61" s="119">
        <f t="shared" si="35"/>
        <v>0</v>
      </c>
      <c r="K61" s="119">
        <f t="shared" si="35"/>
        <v>0</v>
      </c>
      <c r="L61" s="119">
        <f t="shared" si="35"/>
        <v>0</v>
      </c>
      <c r="M61" s="119">
        <f t="shared" si="35"/>
        <v>0</v>
      </c>
      <c r="N61" s="119">
        <f t="shared" si="35"/>
        <v>0</v>
      </c>
      <c r="O61" s="119">
        <f t="shared" si="35"/>
        <v>0</v>
      </c>
      <c r="P61" s="119">
        <f t="shared" si="35"/>
        <v>0</v>
      </c>
      <c r="Q61" s="119">
        <f t="shared" si="35"/>
        <v>0</v>
      </c>
      <c r="R61" s="119">
        <f t="shared" si="35"/>
        <v>0</v>
      </c>
      <c r="S61" s="119">
        <f t="shared" si="35"/>
        <v>0</v>
      </c>
      <c r="T61" s="119">
        <f t="shared" si="35"/>
        <v>0</v>
      </c>
      <c r="U61" s="118">
        <f t="shared" si="3"/>
        <v>0</v>
      </c>
      <c r="V61" s="118">
        <f t="shared" si="4"/>
        <v>0</v>
      </c>
      <c r="W61" s="118">
        <f t="shared" si="5"/>
        <v>0</v>
      </c>
      <c r="X61" s="118">
        <f t="shared" si="6"/>
        <v>0</v>
      </c>
      <c r="Y61" s="118">
        <f t="shared" si="7"/>
        <v>0</v>
      </c>
      <c r="Z61" s="118">
        <f t="shared" si="8"/>
        <v>0</v>
      </c>
      <c r="AA61" s="118">
        <f t="shared" si="9"/>
        <v>0</v>
      </c>
      <c r="AB61" s="118">
        <f t="shared" si="10"/>
        <v>0</v>
      </c>
      <c r="AC61" s="118">
        <f t="shared" si="11"/>
        <v>0</v>
      </c>
      <c r="AD61" s="118">
        <f t="shared" si="12"/>
        <v>0</v>
      </c>
      <c r="AE61" s="118">
        <f t="shared" si="13"/>
        <v>0</v>
      </c>
      <c r="AF61" s="118">
        <f t="shared" si="14"/>
        <v>0</v>
      </c>
      <c r="AG61" s="118">
        <f t="shared" si="15"/>
        <v>0</v>
      </c>
      <c r="AH61" s="118" t="e">
        <f t="shared" si="16"/>
        <v>#DIV/0!</v>
      </c>
    </row>
    <row r="62" spans="1:34" s="45" customFormat="1" ht="51" hidden="1">
      <c r="A62" s="3" t="s">
        <v>61</v>
      </c>
      <c r="B62" s="48" t="s">
        <v>37</v>
      </c>
      <c r="C62" s="49" t="s">
        <v>81</v>
      </c>
      <c r="D62" s="7" t="s">
        <v>90</v>
      </c>
      <c r="E62" s="49" t="s">
        <v>60</v>
      </c>
      <c r="F62" s="49" t="s">
        <v>62</v>
      </c>
      <c r="G62" s="120">
        <f>G63</f>
        <v>0</v>
      </c>
      <c r="H62" s="121">
        <f t="shared" si="35"/>
        <v>0</v>
      </c>
      <c r="I62" s="121">
        <f t="shared" si="35"/>
        <v>0</v>
      </c>
      <c r="J62" s="121">
        <f t="shared" si="35"/>
        <v>0</v>
      </c>
      <c r="K62" s="121">
        <f t="shared" si="35"/>
        <v>0</v>
      </c>
      <c r="L62" s="121">
        <f t="shared" si="35"/>
        <v>0</v>
      </c>
      <c r="M62" s="121">
        <f t="shared" si="35"/>
        <v>0</v>
      </c>
      <c r="N62" s="121">
        <f t="shared" si="35"/>
        <v>0</v>
      </c>
      <c r="O62" s="121">
        <f t="shared" si="35"/>
        <v>0</v>
      </c>
      <c r="P62" s="121">
        <f t="shared" si="35"/>
        <v>0</v>
      </c>
      <c r="Q62" s="121">
        <f t="shared" si="35"/>
        <v>0</v>
      </c>
      <c r="R62" s="121">
        <f t="shared" si="35"/>
        <v>0</v>
      </c>
      <c r="S62" s="121">
        <f t="shared" si="35"/>
        <v>0</v>
      </c>
      <c r="T62" s="121">
        <f t="shared" si="35"/>
        <v>0</v>
      </c>
      <c r="U62" s="122">
        <f t="shared" si="3"/>
        <v>0</v>
      </c>
      <c r="V62" s="122">
        <f t="shared" si="4"/>
        <v>0</v>
      </c>
      <c r="W62" s="122">
        <f t="shared" si="5"/>
        <v>0</v>
      </c>
      <c r="X62" s="122">
        <f t="shared" si="6"/>
        <v>0</v>
      </c>
      <c r="Y62" s="122">
        <f t="shared" si="7"/>
        <v>0</v>
      </c>
      <c r="Z62" s="122">
        <f t="shared" si="8"/>
        <v>0</v>
      </c>
      <c r="AA62" s="122">
        <f t="shared" si="9"/>
        <v>0</v>
      </c>
      <c r="AB62" s="122">
        <f t="shared" si="10"/>
        <v>0</v>
      </c>
      <c r="AC62" s="122">
        <f t="shared" si="11"/>
        <v>0</v>
      </c>
      <c r="AD62" s="122">
        <f t="shared" si="12"/>
        <v>0</v>
      </c>
      <c r="AE62" s="122">
        <f t="shared" si="13"/>
        <v>0</v>
      </c>
      <c r="AF62" s="122">
        <f t="shared" si="14"/>
        <v>0</v>
      </c>
      <c r="AG62" s="122">
        <f t="shared" si="15"/>
        <v>0</v>
      </c>
      <c r="AH62" s="118" t="e">
        <f t="shared" si="16"/>
        <v>#DIV/0!</v>
      </c>
    </row>
    <row r="63" spans="1:34" s="45" customFormat="1" ht="63.75" hidden="1">
      <c r="A63" s="3" t="s">
        <v>63</v>
      </c>
      <c r="B63" s="48" t="s">
        <v>37</v>
      </c>
      <c r="C63" s="49" t="s">
        <v>81</v>
      </c>
      <c r="D63" s="7" t="s">
        <v>90</v>
      </c>
      <c r="E63" s="49" t="s">
        <v>60</v>
      </c>
      <c r="F63" s="49" t="s">
        <v>64</v>
      </c>
      <c r="G63" s="120"/>
      <c r="H63" s="122"/>
      <c r="I63" s="122"/>
      <c r="J63" s="122"/>
      <c r="K63" s="122"/>
      <c r="L63" s="122"/>
      <c r="M63" s="122"/>
      <c r="N63" s="122"/>
      <c r="O63" s="122"/>
      <c r="P63" s="123"/>
      <c r="Q63" s="123"/>
      <c r="R63" s="123"/>
      <c r="S63" s="123"/>
      <c r="T63" s="123"/>
      <c r="U63" s="122">
        <f t="shared" si="3"/>
        <v>0</v>
      </c>
      <c r="V63" s="122">
        <f t="shared" si="4"/>
        <v>0</v>
      </c>
      <c r="W63" s="122">
        <f t="shared" si="5"/>
        <v>0</v>
      </c>
      <c r="X63" s="122">
        <f t="shared" si="6"/>
        <v>0</v>
      </c>
      <c r="Y63" s="122">
        <f t="shared" si="7"/>
        <v>0</v>
      </c>
      <c r="Z63" s="122">
        <f t="shared" si="8"/>
        <v>0</v>
      </c>
      <c r="AA63" s="122">
        <f t="shared" si="9"/>
        <v>0</v>
      </c>
      <c r="AB63" s="122">
        <f t="shared" si="10"/>
        <v>0</v>
      </c>
      <c r="AC63" s="122">
        <f t="shared" si="11"/>
        <v>0</v>
      </c>
      <c r="AD63" s="122">
        <f t="shared" si="12"/>
        <v>0</v>
      </c>
      <c r="AE63" s="122">
        <f t="shared" si="13"/>
        <v>0</v>
      </c>
      <c r="AF63" s="122">
        <f t="shared" si="14"/>
        <v>0</v>
      </c>
      <c r="AG63" s="122">
        <f t="shared" si="15"/>
        <v>0</v>
      </c>
      <c r="AH63" s="118" t="e">
        <f t="shared" si="16"/>
        <v>#DIV/0!</v>
      </c>
    </row>
    <row r="64" spans="1:34" s="52" customFormat="1" ht="12.75">
      <c r="A64" s="2" t="s">
        <v>91</v>
      </c>
      <c r="B64" s="46" t="s">
        <v>37</v>
      </c>
      <c r="C64" s="47" t="s">
        <v>81</v>
      </c>
      <c r="D64" s="8" t="s">
        <v>90</v>
      </c>
      <c r="E64" s="47" t="s">
        <v>92</v>
      </c>
      <c r="F64" s="47"/>
      <c r="G64" s="117">
        <f>G65</f>
        <v>864000</v>
      </c>
      <c r="H64" s="119">
        <f aca="true" t="shared" si="36" ref="H64:T65">H65</f>
        <v>864000</v>
      </c>
      <c r="I64" s="119">
        <f t="shared" si="36"/>
        <v>864000</v>
      </c>
      <c r="J64" s="119">
        <f t="shared" si="36"/>
        <v>864000</v>
      </c>
      <c r="K64" s="119">
        <f t="shared" si="36"/>
        <v>864000</v>
      </c>
      <c r="L64" s="119">
        <f t="shared" si="36"/>
        <v>864000</v>
      </c>
      <c r="M64" s="119">
        <f t="shared" si="36"/>
        <v>864000</v>
      </c>
      <c r="N64" s="119">
        <f t="shared" si="36"/>
        <v>864000</v>
      </c>
      <c r="O64" s="119">
        <f t="shared" si="36"/>
        <v>864000</v>
      </c>
      <c r="P64" s="119">
        <f t="shared" si="36"/>
        <v>864000</v>
      </c>
      <c r="Q64" s="119">
        <f t="shared" si="36"/>
        <v>864000</v>
      </c>
      <c r="R64" s="119">
        <f t="shared" si="36"/>
        <v>864000</v>
      </c>
      <c r="S64" s="119">
        <f t="shared" si="36"/>
        <v>643000</v>
      </c>
      <c r="T64" s="119">
        <f t="shared" si="36"/>
        <v>642800</v>
      </c>
      <c r="U64" s="118">
        <f t="shared" si="3"/>
        <v>0</v>
      </c>
      <c r="V64" s="118">
        <f t="shared" si="4"/>
        <v>0</v>
      </c>
      <c r="W64" s="118">
        <f t="shared" si="5"/>
        <v>0</v>
      </c>
      <c r="X64" s="118">
        <f t="shared" si="6"/>
        <v>0</v>
      </c>
      <c r="Y64" s="118">
        <f t="shared" si="7"/>
        <v>0</v>
      </c>
      <c r="Z64" s="118">
        <f t="shared" si="8"/>
        <v>0</v>
      </c>
      <c r="AA64" s="118">
        <f t="shared" si="9"/>
        <v>0</v>
      </c>
      <c r="AB64" s="118">
        <f t="shared" si="10"/>
        <v>0</v>
      </c>
      <c r="AC64" s="118">
        <f t="shared" si="11"/>
        <v>0</v>
      </c>
      <c r="AD64" s="118">
        <f t="shared" si="12"/>
        <v>0</v>
      </c>
      <c r="AE64" s="118">
        <f t="shared" si="13"/>
        <v>0</v>
      </c>
      <c r="AF64" s="118">
        <f t="shared" si="14"/>
        <v>-221000</v>
      </c>
      <c r="AG64" s="118">
        <f t="shared" si="15"/>
        <v>-221000</v>
      </c>
      <c r="AH64" s="118">
        <f t="shared" si="16"/>
        <v>99.96889580093313</v>
      </c>
    </row>
    <row r="65" spans="1:34" s="45" customFormat="1" ht="51">
      <c r="A65" s="3" t="s">
        <v>61</v>
      </c>
      <c r="B65" s="48" t="s">
        <v>37</v>
      </c>
      <c r="C65" s="49" t="s">
        <v>81</v>
      </c>
      <c r="D65" s="7" t="s">
        <v>90</v>
      </c>
      <c r="E65" s="49" t="s">
        <v>92</v>
      </c>
      <c r="F65" s="49" t="s">
        <v>62</v>
      </c>
      <c r="G65" s="120">
        <f>G66</f>
        <v>864000</v>
      </c>
      <c r="H65" s="121">
        <f t="shared" si="36"/>
        <v>864000</v>
      </c>
      <c r="I65" s="121">
        <f t="shared" si="36"/>
        <v>864000</v>
      </c>
      <c r="J65" s="121">
        <f t="shared" si="36"/>
        <v>864000</v>
      </c>
      <c r="K65" s="121">
        <f t="shared" si="36"/>
        <v>864000</v>
      </c>
      <c r="L65" s="121">
        <f t="shared" si="36"/>
        <v>864000</v>
      </c>
      <c r="M65" s="121">
        <f t="shared" si="36"/>
        <v>864000</v>
      </c>
      <c r="N65" s="121">
        <f t="shared" si="36"/>
        <v>864000</v>
      </c>
      <c r="O65" s="121">
        <f t="shared" si="36"/>
        <v>864000</v>
      </c>
      <c r="P65" s="121">
        <f t="shared" si="36"/>
        <v>864000</v>
      </c>
      <c r="Q65" s="121">
        <f t="shared" si="36"/>
        <v>864000</v>
      </c>
      <c r="R65" s="121">
        <f t="shared" si="36"/>
        <v>864000</v>
      </c>
      <c r="S65" s="121">
        <f t="shared" si="36"/>
        <v>643000</v>
      </c>
      <c r="T65" s="121">
        <f t="shared" si="36"/>
        <v>642800</v>
      </c>
      <c r="U65" s="122">
        <f t="shared" si="3"/>
        <v>0</v>
      </c>
      <c r="V65" s="122">
        <f t="shared" si="4"/>
        <v>0</v>
      </c>
      <c r="W65" s="122">
        <f t="shared" si="5"/>
        <v>0</v>
      </c>
      <c r="X65" s="122">
        <f t="shared" si="6"/>
        <v>0</v>
      </c>
      <c r="Y65" s="122">
        <f t="shared" si="7"/>
        <v>0</v>
      </c>
      <c r="Z65" s="122">
        <f t="shared" si="8"/>
        <v>0</v>
      </c>
      <c r="AA65" s="122">
        <f t="shared" si="9"/>
        <v>0</v>
      </c>
      <c r="AB65" s="122">
        <f t="shared" si="10"/>
        <v>0</v>
      </c>
      <c r="AC65" s="122">
        <f t="shared" si="11"/>
        <v>0</v>
      </c>
      <c r="AD65" s="122">
        <f t="shared" si="12"/>
        <v>0</v>
      </c>
      <c r="AE65" s="122">
        <f t="shared" si="13"/>
        <v>0</v>
      </c>
      <c r="AF65" s="122">
        <f t="shared" si="14"/>
        <v>-221000</v>
      </c>
      <c r="AG65" s="122">
        <f t="shared" si="15"/>
        <v>-221000</v>
      </c>
      <c r="AH65" s="118">
        <f t="shared" si="16"/>
        <v>99.96889580093313</v>
      </c>
    </row>
    <row r="66" spans="1:34" s="45" customFormat="1" ht="52.5" customHeight="1">
      <c r="A66" s="3" t="s">
        <v>63</v>
      </c>
      <c r="B66" s="48" t="s">
        <v>37</v>
      </c>
      <c r="C66" s="49" t="s">
        <v>81</v>
      </c>
      <c r="D66" s="7" t="s">
        <v>90</v>
      </c>
      <c r="E66" s="49" t="s">
        <v>92</v>
      </c>
      <c r="F66" s="49" t="s">
        <v>64</v>
      </c>
      <c r="G66" s="120">
        <v>864000</v>
      </c>
      <c r="H66" s="120">
        <v>864000</v>
      </c>
      <c r="I66" s="120">
        <v>864000</v>
      </c>
      <c r="J66" s="120">
        <v>864000</v>
      </c>
      <c r="K66" s="120">
        <v>864000</v>
      </c>
      <c r="L66" s="120">
        <v>864000</v>
      </c>
      <c r="M66" s="120">
        <v>864000</v>
      </c>
      <c r="N66" s="120">
        <v>864000</v>
      </c>
      <c r="O66" s="120">
        <v>864000</v>
      </c>
      <c r="P66" s="120">
        <v>864000</v>
      </c>
      <c r="Q66" s="120">
        <v>864000</v>
      </c>
      <c r="R66" s="123">
        <v>864000</v>
      </c>
      <c r="S66" s="123">
        <v>643000</v>
      </c>
      <c r="T66" s="123">
        <v>642800</v>
      </c>
      <c r="U66" s="122">
        <f t="shared" si="3"/>
        <v>0</v>
      </c>
      <c r="V66" s="122">
        <f t="shared" si="4"/>
        <v>0</v>
      </c>
      <c r="W66" s="122">
        <f t="shared" si="5"/>
        <v>0</v>
      </c>
      <c r="X66" s="122">
        <f t="shared" si="6"/>
        <v>0</v>
      </c>
      <c r="Y66" s="122">
        <f t="shared" si="7"/>
        <v>0</v>
      </c>
      <c r="Z66" s="122">
        <f t="shared" si="8"/>
        <v>0</v>
      </c>
      <c r="AA66" s="122">
        <f t="shared" si="9"/>
        <v>0</v>
      </c>
      <c r="AB66" s="122">
        <f t="shared" si="10"/>
        <v>0</v>
      </c>
      <c r="AC66" s="122">
        <f t="shared" si="11"/>
        <v>0</v>
      </c>
      <c r="AD66" s="122">
        <f t="shared" si="12"/>
        <v>0</v>
      </c>
      <c r="AE66" s="122">
        <f t="shared" si="13"/>
        <v>0</v>
      </c>
      <c r="AF66" s="122">
        <f t="shared" si="14"/>
        <v>-221000</v>
      </c>
      <c r="AG66" s="122">
        <f t="shared" si="15"/>
        <v>-221000</v>
      </c>
      <c r="AH66" s="118">
        <f t="shared" si="16"/>
        <v>99.96889580093313</v>
      </c>
    </row>
    <row r="67" spans="1:34" s="52" customFormat="1" ht="102" hidden="1">
      <c r="A67" s="2" t="s">
        <v>66</v>
      </c>
      <c r="B67" s="46" t="s">
        <v>37</v>
      </c>
      <c r="C67" s="47" t="s">
        <v>81</v>
      </c>
      <c r="D67" s="8" t="s">
        <v>90</v>
      </c>
      <c r="E67" s="47" t="s">
        <v>67</v>
      </c>
      <c r="F67" s="47"/>
      <c r="G67" s="117">
        <f>G68</f>
        <v>0</v>
      </c>
      <c r="H67" s="119">
        <f aca="true" t="shared" si="37" ref="H67:T68">H68</f>
        <v>0</v>
      </c>
      <c r="I67" s="119">
        <f t="shared" si="37"/>
        <v>0</v>
      </c>
      <c r="J67" s="119">
        <f t="shared" si="37"/>
        <v>0</v>
      </c>
      <c r="K67" s="119">
        <f t="shared" si="37"/>
        <v>0</v>
      </c>
      <c r="L67" s="119">
        <f t="shared" si="37"/>
        <v>0</v>
      </c>
      <c r="M67" s="119">
        <f t="shared" si="37"/>
        <v>0</v>
      </c>
      <c r="N67" s="119">
        <f t="shared" si="37"/>
        <v>0</v>
      </c>
      <c r="O67" s="119">
        <f t="shared" si="37"/>
        <v>0</v>
      </c>
      <c r="P67" s="119">
        <f t="shared" si="37"/>
        <v>0</v>
      </c>
      <c r="Q67" s="119">
        <f t="shared" si="37"/>
        <v>0</v>
      </c>
      <c r="R67" s="119">
        <f t="shared" si="37"/>
        <v>0</v>
      </c>
      <c r="S67" s="119">
        <f t="shared" si="37"/>
        <v>0</v>
      </c>
      <c r="T67" s="119">
        <f t="shared" si="37"/>
        <v>0</v>
      </c>
      <c r="U67" s="118">
        <f t="shared" si="3"/>
        <v>0</v>
      </c>
      <c r="V67" s="118">
        <f t="shared" si="4"/>
        <v>0</v>
      </c>
      <c r="W67" s="118">
        <f t="shared" si="5"/>
        <v>0</v>
      </c>
      <c r="X67" s="118">
        <f t="shared" si="6"/>
        <v>0</v>
      </c>
      <c r="Y67" s="118">
        <f t="shared" si="7"/>
        <v>0</v>
      </c>
      <c r="Z67" s="118">
        <f t="shared" si="8"/>
        <v>0</v>
      </c>
      <c r="AA67" s="118">
        <f t="shared" si="9"/>
        <v>0</v>
      </c>
      <c r="AB67" s="118">
        <f t="shared" si="10"/>
        <v>0</v>
      </c>
      <c r="AC67" s="118">
        <f t="shared" si="11"/>
        <v>0</v>
      </c>
      <c r="AD67" s="118">
        <f t="shared" si="12"/>
        <v>0</v>
      </c>
      <c r="AE67" s="118">
        <f t="shared" si="13"/>
        <v>0</v>
      </c>
      <c r="AF67" s="118">
        <f t="shared" si="14"/>
        <v>0</v>
      </c>
      <c r="AG67" s="118">
        <f t="shared" si="15"/>
        <v>0</v>
      </c>
      <c r="AH67" s="118" t="e">
        <f t="shared" si="16"/>
        <v>#DIV/0!</v>
      </c>
    </row>
    <row r="68" spans="1:34" s="45" customFormat="1" ht="25.5" hidden="1">
      <c r="A68" s="3" t="s">
        <v>68</v>
      </c>
      <c r="B68" s="48" t="s">
        <v>37</v>
      </c>
      <c r="C68" s="49" t="s">
        <v>81</v>
      </c>
      <c r="D68" s="7" t="s">
        <v>90</v>
      </c>
      <c r="E68" s="49" t="s">
        <v>67</v>
      </c>
      <c r="F68" s="49" t="s">
        <v>69</v>
      </c>
      <c r="G68" s="120">
        <f>G69</f>
        <v>0</v>
      </c>
      <c r="H68" s="121">
        <f t="shared" si="37"/>
        <v>0</v>
      </c>
      <c r="I68" s="121">
        <f t="shared" si="37"/>
        <v>0</v>
      </c>
      <c r="J68" s="121">
        <f t="shared" si="37"/>
        <v>0</v>
      </c>
      <c r="K68" s="121">
        <f t="shared" si="37"/>
        <v>0</v>
      </c>
      <c r="L68" s="121">
        <f t="shared" si="37"/>
        <v>0</v>
      </c>
      <c r="M68" s="121">
        <f t="shared" si="37"/>
        <v>0</v>
      </c>
      <c r="N68" s="121">
        <f t="shared" si="37"/>
        <v>0</v>
      </c>
      <c r="O68" s="121">
        <f t="shared" si="37"/>
        <v>0</v>
      </c>
      <c r="P68" s="121">
        <f t="shared" si="37"/>
        <v>0</v>
      </c>
      <c r="Q68" s="121">
        <f t="shared" si="37"/>
        <v>0</v>
      </c>
      <c r="R68" s="121">
        <f t="shared" si="37"/>
        <v>0</v>
      </c>
      <c r="S68" s="121">
        <f t="shared" si="37"/>
        <v>0</v>
      </c>
      <c r="T68" s="121">
        <f t="shared" si="37"/>
        <v>0</v>
      </c>
      <c r="U68" s="122">
        <f t="shared" si="3"/>
        <v>0</v>
      </c>
      <c r="V68" s="122">
        <f t="shared" si="4"/>
        <v>0</v>
      </c>
      <c r="W68" s="122">
        <f t="shared" si="5"/>
        <v>0</v>
      </c>
      <c r="X68" s="122">
        <f t="shared" si="6"/>
        <v>0</v>
      </c>
      <c r="Y68" s="122">
        <f t="shared" si="7"/>
        <v>0</v>
      </c>
      <c r="Z68" s="122">
        <f t="shared" si="8"/>
        <v>0</v>
      </c>
      <c r="AA68" s="122">
        <f t="shared" si="9"/>
        <v>0</v>
      </c>
      <c r="AB68" s="122">
        <f t="shared" si="10"/>
        <v>0</v>
      </c>
      <c r="AC68" s="122">
        <f t="shared" si="11"/>
        <v>0</v>
      </c>
      <c r="AD68" s="122">
        <f t="shared" si="12"/>
        <v>0</v>
      </c>
      <c r="AE68" s="122">
        <f t="shared" si="13"/>
        <v>0</v>
      </c>
      <c r="AF68" s="122">
        <f t="shared" si="14"/>
        <v>0</v>
      </c>
      <c r="AG68" s="122">
        <f t="shared" si="15"/>
        <v>0</v>
      </c>
      <c r="AH68" s="118" t="e">
        <f t="shared" si="16"/>
        <v>#DIV/0!</v>
      </c>
    </row>
    <row r="69" spans="1:34" s="45" customFormat="1" ht="25.5" hidden="1">
      <c r="A69" s="3" t="s">
        <v>70</v>
      </c>
      <c r="B69" s="48" t="s">
        <v>37</v>
      </c>
      <c r="C69" s="49" t="s">
        <v>81</v>
      </c>
      <c r="D69" s="7" t="s">
        <v>90</v>
      </c>
      <c r="E69" s="49" t="s">
        <v>67</v>
      </c>
      <c r="F69" s="49" t="s">
        <v>210</v>
      </c>
      <c r="G69" s="120"/>
      <c r="H69" s="122"/>
      <c r="I69" s="122"/>
      <c r="J69" s="122"/>
      <c r="K69" s="122"/>
      <c r="L69" s="122"/>
      <c r="M69" s="122"/>
      <c r="N69" s="122"/>
      <c r="O69" s="122"/>
      <c r="P69" s="123"/>
      <c r="Q69" s="123"/>
      <c r="R69" s="123"/>
      <c r="S69" s="123"/>
      <c r="T69" s="123"/>
      <c r="U69" s="122">
        <f t="shared" si="3"/>
        <v>0</v>
      </c>
      <c r="V69" s="122">
        <f t="shared" si="4"/>
        <v>0</v>
      </c>
      <c r="W69" s="122">
        <f t="shared" si="5"/>
        <v>0</v>
      </c>
      <c r="X69" s="122">
        <f t="shared" si="6"/>
        <v>0</v>
      </c>
      <c r="Y69" s="122">
        <f t="shared" si="7"/>
        <v>0</v>
      </c>
      <c r="Z69" s="122">
        <f t="shared" si="8"/>
        <v>0</v>
      </c>
      <c r="AA69" s="122">
        <f t="shared" si="9"/>
        <v>0</v>
      </c>
      <c r="AB69" s="122">
        <f t="shared" si="10"/>
        <v>0</v>
      </c>
      <c r="AC69" s="122">
        <f t="shared" si="11"/>
        <v>0</v>
      </c>
      <c r="AD69" s="122">
        <f t="shared" si="12"/>
        <v>0</v>
      </c>
      <c r="AE69" s="122">
        <f t="shared" si="13"/>
        <v>0</v>
      </c>
      <c r="AF69" s="122">
        <f t="shared" si="14"/>
        <v>0</v>
      </c>
      <c r="AG69" s="122">
        <f t="shared" si="15"/>
        <v>0</v>
      </c>
      <c r="AH69" s="118" t="e">
        <f t="shared" si="16"/>
        <v>#DIV/0!</v>
      </c>
    </row>
    <row r="70" spans="1:34" s="45" customFormat="1" ht="12.75" hidden="1">
      <c r="A70" s="3" t="s">
        <v>174</v>
      </c>
      <c r="B70" s="48" t="s">
        <v>37</v>
      </c>
      <c r="C70" s="49" t="s">
        <v>81</v>
      </c>
      <c r="D70" s="7" t="s">
        <v>90</v>
      </c>
      <c r="E70" s="49" t="s">
        <v>74</v>
      </c>
      <c r="F70" s="49"/>
      <c r="G70" s="120">
        <f>G71</f>
        <v>0</v>
      </c>
      <c r="H70" s="121">
        <f aca="true" t="shared" si="38" ref="H70:T70">H71</f>
        <v>0</v>
      </c>
      <c r="I70" s="121">
        <f t="shared" si="38"/>
        <v>0</v>
      </c>
      <c r="J70" s="121">
        <f t="shared" si="38"/>
        <v>6861</v>
      </c>
      <c r="K70" s="121">
        <f t="shared" si="38"/>
        <v>18475</v>
      </c>
      <c r="L70" s="121">
        <f t="shared" si="38"/>
        <v>18475</v>
      </c>
      <c r="M70" s="121">
        <f t="shared" si="38"/>
        <v>18475</v>
      </c>
      <c r="N70" s="121">
        <f t="shared" si="38"/>
        <v>19225</v>
      </c>
      <c r="O70" s="121">
        <f t="shared" si="38"/>
        <v>19225</v>
      </c>
      <c r="P70" s="121">
        <f t="shared" si="38"/>
        <v>19225</v>
      </c>
      <c r="Q70" s="121">
        <f t="shared" si="38"/>
        <v>19225</v>
      </c>
      <c r="R70" s="121">
        <f t="shared" si="38"/>
        <v>19225</v>
      </c>
      <c r="S70" s="121">
        <f t="shared" si="38"/>
        <v>0</v>
      </c>
      <c r="T70" s="121">
        <f t="shared" si="38"/>
        <v>0</v>
      </c>
      <c r="U70" s="122">
        <f t="shared" si="3"/>
        <v>0</v>
      </c>
      <c r="V70" s="122">
        <f t="shared" si="4"/>
        <v>0</v>
      </c>
      <c r="W70" s="122">
        <f t="shared" si="5"/>
        <v>6861</v>
      </c>
      <c r="X70" s="122">
        <f t="shared" si="6"/>
        <v>11614</v>
      </c>
      <c r="Y70" s="122">
        <f t="shared" si="7"/>
        <v>0</v>
      </c>
      <c r="Z70" s="122">
        <f t="shared" si="8"/>
        <v>0</v>
      </c>
      <c r="AA70" s="122">
        <f t="shared" si="9"/>
        <v>750</v>
      </c>
      <c r="AB70" s="122">
        <f t="shared" si="10"/>
        <v>0</v>
      </c>
      <c r="AC70" s="122">
        <f t="shared" si="11"/>
        <v>0</v>
      </c>
      <c r="AD70" s="122">
        <f t="shared" si="12"/>
        <v>0</v>
      </c>
      <c r="AE70" s="122">
        <f t="shared" si="13"/>
        <v>0</v>
      </c>
      <c r="AF70" s="122">
        <f t="shared" si="14"/>
        <v>-19225</v>
      </c>
      <c r="AG70" s="122">
        <f t="shared" si="15"/>
        <v>0</v>
      </c>
      <c r="AH70" s="118" t="e">
        <f t="shared" si="16"/>
        <v>#DIV/0!</v>
      </c>
    </row>
    <row r="71" spans="1:34" s="45" customFormat="1" ht="25.5" hidden="1">
      <c r="A71" s="3" t="s">
        <v>68</v>
      </c>
      <c r="B71" s="48" t="s">
        <v>37</v>
      </c>
      <c r="C71" s="49" t="s">
        <v>81</v>
      </c>
      <c r="D71" s="7" t="s">
        <v>90</v>
      </c>
      <c r="E71" s="49" t="s">
        <v>74</v>
      </c>
      <c r="F71" s="49" t="s">
        <v>69</v>
      </c>
      <c r="G71" s="120">
        <f>G72</f>
        <v>0</v>
      </c>
      <c r="H71" s="121">
        <f aca="true" t="shared" si="39" ref="H71:T71">H72</f>
        <v>0</v>
      </c>
      <c r="I71" s="121">
        <f t="shared" si="39"/>
        <v>0</v>
      </c>
      <c r="J71" s="121">
        <f t="shared" si="39"/>
        <v>6861</v>
      </c>
      <c r="K71" s="121">
        <f t="shared" si="39"/>
        <v>18475</v>
      </c>
      <c r="L71" s="121">
        <f t="shared" si="39"/>
        <v>18475</v>
      </c>
      <c r="M71" s="121">
        <f t="shared" si="39"/>
        <v>18475</v>
      </c>
      <c r="N71" s="121">
        <f t="shared" si="39"/>
        <v>19225</v>
      </c>
      <c r="O71" s="121">
        <f t="shared" si="39"/>
        <v>19225</v>
      </c>
      <c r="P71" s="121">
        <f t="shared" si="39"/>
        <v>19225</v>
      </c>
      <c r="Q71" s="121">
        <f t="shared" si="39"/>
        <v>19225</v>
      </c>
      <c r="R71" s="121">
        <f t="shared" si="39"/>
        <v>19225</v>
      </c>
      <c r="S71" s="121">
        <f t="shared" si="39"/>
        <v>0</v>
      </c>
      <c r="T71" s="121">
        <f t="shared" si="39"/>
        <v>0</v>
      </c>
      <c r="U71" s="122">
        <f t="shared" si="3"/>
        <v>0</v>
      </c>
      <c r="V71" s="122">
        <f t="shared" si="4"/>
        <v>0</v>
      </c>
      <c r="W71" s="122">
        <f t="shared" si="5"/>
        <v>6861</v>
      </c>
      <c r="X71" s="122">
        <f t="shared" si="6"/>
        <v>11614</v>
      </c>
      <c r="Y71" s="122">
        <f t="shared" si="7"/>
        <v>0</v>
      </c>
      <c r="Z71" s="122">
        <f t="shared" si="8"/>
        <v>0</v>
      </c>
      <c r="AA71" s="122">
        <f t="shared" si="9"/>
        <v>750</v>
      </c>
      <c r="AB71" s="122">
        <f t="shared" si="10"/>
        <v>0</v>
      </c>
      <c r="AC71" s="122">
        <f t="shared" si="11"/>
        <v>0</v>
      </c>
      <c r="AD71" s="122">
        <f t="shared" si="12"/>
        <v>0</v>
      </c>
      <c r="AE71" s="122">
        <f t="shared" si="13"/>
        <v>0</v>
      </c>
      <c r="AF71" s="122">
        <f t="shared" si="14"/>
        <v>-19225</v>
      </c>
      <c r="AG71" s="122">
        <f t="shared" si="15"/>
        <v>0</v>
      </c>
      <c r="AH71" s="118" t="e">
        <f t="shared" si="16"/>
        <v>#DIV/0!</v>
      </c>
    </row>
    <row r="72" spans="1:34" s="45" customFormat="1" ht="38.25" hidden="1">
      <c r="A72" s="3" t="s">
        <v>213</v>
      </c>
      <c r="B72" s="48" t="s">
        <v>37</v>
      </c>
      <c r="C72" s="49" t="s">
        <v>81</v>
      </c>
      <c r="D72" s="7" t="s">
        <v>90</v>
      </c>
      <c r="E72" s="49" t="s">
        <v>74</v>
      </c>
      <c r="F72" s="49" t="s">
        <v>175</v>
      </c>
      <c r="G72" s="120"/>
      <c r="H72" s="122"/>
      <c r="I72" s="122"/>
      <c r="J72" s="125">
        <v>6861</v>
      </c>
      <c r="K72" s="125">
        <v>18475</v>
      </c>
      <c r="L72" s="125">
        <v>18475</v>
      </c>
      <c r="M72" s="125">
        <v>18475</v>
      </c>
      <c r="N72" s="125">
        <v>19225</v>
      </c>
      <c r="O72" s="125">
        <v>19225</v>
      </c>
      <c r="P72" s="125">
        <v>19225</v>
      </c>
      <c r="Q72" s="125">
        <v>19225</v>
      </c>
      <c r="R72" s="125">
        <v>19225</v>
      </c>
      <c r="S72" s="125"/>
      <c r="T72" s="123"/>
      <c r="U72" s="122">
        <f t="shared" si="3"/>
        <v>0</v>
      </c>
      <c r="V72" s="122">
        <f t="shared" si="4"/>
        <v>0</v>
      </c>
      <c r="W72" s="122">
        <f t="shared" si="5"/>
        <v>6861</v>
      </c>
      <c r="X72" s="122">
        <f t="shared" si="6"/>
        <v>11614</v>
      </c>
      <c r="Y72" s="122">
        <f t="shared" si="7"/>
        <v>0</v>
      </c>
      <c r="Z72" s="122">
        <f t="shared" si="8"/>
        <v>0</v>
      </c>
      <c r="AA72" s="122">
        <f t="shared" si="9"/>
        <v>750</v>
      </c>
      <c r="AB72" s="122">
        <f t="shared" si="10"/>
        <v>0</v>
      </c>
      <c r="AC72" s="122">
        <f t="shared" si="11"/>
        <v>0</v>
      </c>
      <c r="AD72" s="122">
        <f t="shared" si="12"/>
        <v>0</v>
      </c>
      <c r="AE72" s="122">
        <f t="shared" si="13"/>
        <v>0</v>
      </c>
      <c r="AF72" s="122">
        <f t="shared" si="14"/>
        <v>-19225</v>
      </c>
      <c r="AG72" s="122">
        <f t="shared" si="15"/>
        <v>0</v>
      </c>
      <c r="AH72" s="118" t="e">
        <f t="shared" si="16"/>
        <v>#DIV/0!</v>
      </c>
    </row>
    <row r="73" spans="1:34" s="52" customFormat="1" ht="12.75">
      <c r="A73" s="2" t="s">
        <v>85</v>
      </c>
      <c r="B73" s="46" t="s">
        <v>86</v>
      </c>
      <c r="C73" s="47"/>
      <c r="D73" s="8" t="s">
        <v>90</v>
      </c>
      <c r="E73" s="47"/>
      <c r="F73" s="47"/>
      <c r="G73" s="117">
        <f>G78</f>
        <v>24000</v>
      </c>
      <c r="H73" s="119">
        <f aca="true" t="shared" si="40" ref="H73:R73">H78</f>
        <v>24000</v>
      </c>
      <c r="I73" s="119">
        <f t="shared" si="40"/>
        <v>24000</v>
      </c>
      <c r="J73" s="119">
        <f t="shared" si="40"/>
        <v>17139</v>
      </c>
      <c r="K73" s="119">
        <f t="shared" si="40"/>
        <v>7025</v>
      </c>
      <c r="L73" s="119">
        <f t="shared" si="40"/>
        <v>17525</v>
      </c>
      <c r="M73" s="119">
        <f t="shared" si="40"/>
        <v>17525</v>
      </c>
      <c r="N73" s="119">
        <f t="shared" si="40"/>
        <v>16775</v>
      </c>
      <c r="O73" s="119">
        <f t="shared" si="40"/>
        <v>16775</v>
      </c>
      <c r="P73" s="119">
        <f t="shared" si="40"/>
        <v>17275</v>
      </c>
      <c r="Q73" s="119">
        <f t="shared" si="40"/>
        <v>17275</v>
      </c>
      <c r="R73" s="119">
        <f t="shared" si="40"/>
        <v>17275</v>
      </c>
      <c r="S73" s="119">
        <f>S74</f>
        <v>36755</v>
      </c>
      <c r="T73" s="119">
        <f>T74</f>
        <v>31980</v>
      </c>
      <c r="U73" s="118">
        <f t="shared" si="3"/>
        <v>0</v>
      </c>
      <c r="V73" s="118">
        <f t="shared" si="4"/>
        <v>0</v>
      </c>
      <c r="W73" s="118">
        <f t="shared" si="5"/>
        <v>-6861</v>
      </c>
      <c r="X73" s="118">
        <f t="shared" si="6"/>
        <v>-10114</v>
      </c>
      <c r="Y73" s="118">
        <f t="shared" si="7"/>
        <v>10500</v>
      </c>
      <c r="Z73" s="118">
        <f t="shared" si="8"/>
        <v>0</v>
      </c>
      <c r="AA73" s="118">
        <f t="shared" si="9"/>
        <v>-750</v>
      </c>
      <c r="AB73" s="118">
        <f t="shared" si="10"/>
        <v>0</v>
      </c>
      <c r="AC73" s="118">
        <f t="shared" si="11"/>
        <v>500</v>
      </c>
      <c r="AD73" s="118">
        <f t="shared" si="12"/>
        <v>0</v>
      </c>
      <c r="AE73" s="118">
        <f t="shared" si="13"/>
        <v>0</v>
      </c>
      <c r="AF73" s="118">
        <f t="shared" si="14"/>
        <v>19480</v>
      </c>
      <c r="AG73" s="118">
        <f t="shared" si="15"/>
        <v>12755</v>
      </c>
      <c r="AH73" s="118">
        <f aca="true" t="shared" si="41" ref="AH73:AH85">T73/S73*100</f>
        <v>87.00857026254931</v>
      </c>
    </row>
    <row r="74" spans="1:34" s="52" customFormat="1" ht="25.5">
      <c r="A74" s="115" t="s">
        <v>283</v>
      </c>
      <c r="B74" s="46" t="s">
        <v>86</v>
      </c>
      <c r="C74" s="47" t="s">
        <v>81</v>
      </c>
      <c r="D74" s="8" t="s">
        <v>90</v>
      </c>
      <c r="E74" s="47" t="s">
        <v>31</v>
      </c>
      <c r="F74" s="47"/>
      <c r="G74" s="117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>
        <f>S75+S78</f>
        <v>36755</v>
      </c>
      <c r="T74" s="119">
        <f>T75+T78</f>
        <v>31980</v>
      </c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>
        <f t="shared" si="41"/>
        <v>87.00857026254931</v>
      </c>
    </row>
    <row r="75" spans="1:34" s="52" customFormat="1" ht="30.75" customHeight="1">
      <c r="A75" s="3" t="s">
        <v>18</v>
      </c>
      <c r="B75" s="46" t="s">
        <v>86</v>
      </c>
      <c r="C75" s="47" t="s">
        <v>81</v>
      </c>
      <c r="D75" s="8" t="s">
        <v>90</v>
      </c>
      <c r="E75" s="47" t="s">
        <v>31</v>
      </c>
      <c r="F75" s="47" t="s">
        <v>19</v>
      </c>
      <c r="G75" s="117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>
        <v>12500</v>
      </c>
      <c r="T75" s="119">
        <v>12500</v>
      </c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>
        <f t="shared" si="41"/>
        <v>100</v>
      </c>
    </row>
    <row r="76" spans="1:34" s="52" customFormat="1" ht="31.5" customHeight="1">
      <c r="A76" s="3" t="s">
        <v>20</v>
      </c>
      <c r="B76" s="46" t="s">
        <v>86</v>
      </c>
      <c r="C76" s="47" t="s">
        <v>81</v>
      </c>
      <c r="D76" s="8" t="s">
        <v>90</v>
      </c>
      <c r="E76" s="47" t="s">
        <v>31</v>
      </c>
      <c r="F76" s="47" t="s">
        <v>21</v>
      </c>
      <c r="G76" s="117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>
        <v>12500</v>
      </c>
      <c r="T76" s="119">
        <v>12500</v>
      </c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>
        <f t="shared" si="41"/>
        <v>100</v>
      </c>
    </row>
    <row r="77" spans="1:34" s="52" customFormat="1" ht="42" customHeight="1">
      <c r="A77" s="3" t="s">
        <v>284</v>
      </c>
      <c r="B77" s="46" t="s">
        <v>86</v>
      </c>
      <c r="C77" s="47" t="s">
        <v>81</v>
      </c>
      <c r="D77" s="8" t="s">
        <v>90</v>
      </c>
      <c r="E77" s="47" t="s">
        <v>31</v>
      </c>
      <c r="F77" s="47" t="s">
        <v>219</v>
      </c>
      <c r="G77" s="117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>
        <v>12500</v>
      </c>
      <c r="T77" s="119">
        <v>12500</v>
      </c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>
        <f t="shared" si="41"/>
        <v>100</v>
      </c>
    </row>
    <row r="78" spans="1:34" s="52" customFormat="1" ht="25.5">
      <c r="A78" s="116" t="s">
        <v>30</v>
      </c>
      <c r="B78" s="46" t="s">
        <v>86</v>
      </c>
      <c r="C78" s="47" t="s">
        <v>81</v>
      </c>
      <c r="D78" s="8" t="s">
        <v>90</v>
      </c>
      <c r="E78" s="47" t="s">
        <v>31</v>
      </c>
      <c r="F78" s="47"/>
      <c r="G78" s="117">
        <f aca="true" t="shared" si="42" ref="G78:T78">G79</f>
        <v>24000</v>
      </c>
      <c r="H78" s="119">
        <f t="shared" si="42"/>
        <v>24000</v>
      </c>
      <c r="I78" s="119">
        <f t="shared" si="42"/>
        <v>24000</v>
      </c>
      <c r="J78" s="119">
        <f t="shared" si="42"/>
        <v>17139</v>
      </c>
      <c r="K78" s="119">
        <f t="shared" si="42"/>
        <v>7025</v>
      </c>
      <c r="L78" s="119">
        <f t="shared" si="42"/>
        <v>17525</v>
      </c>
      <c r="M78" s="119">
        <f t="shared" si="42"/>
        <v>17525</v>
      </c>
      <c r="N78" s="119">
        <f t="shared" si="42"/>
        <v>16775</v>
      </c>
      <c r="O78" s="119">
        <f t="shared" si="42"/>
        <v>16775</v>
      </c>
      <c r="P78" s="119">
        <f t="shared" si="42"/>
        <v>17275</v>
      </c>
      <c r="Q78" s="119">
        <f t="shared" si="42"/>
        <v>17275</v>
      </c>
      <c r="R78" s="119">
        <f t="shared" si="42"/>
        <v>17275</v>
      </c>
      <c r="S78" s="119">
        <f t="shared" si="42"/>
        <v>24255</v>
      </c>
      <c r="T78" s="119">
        <f t="shared" si="42"/>
        <v>19480</v>
      </c>
      <c r="U78" s="118">
        <f t="shared" si="3"/>
        <v>0</v>
      </c>
      <c r="V78" s="118">
        <f t="shared" si="4"/>
        <v>0</v>
      </c>
      <c r="W78" s="118">
        <f t="shared" si="5"/>
        <v>-6861</v>
      </c>
      <c r="X78" s="118">
        <f t="shared" si="6"/>
        <v>-10114</v>
      </c>
      <c r="Y78" s="118">
        <f t="shared" si="7"/>
        <v>10500</v>
      </c>
      <c r="Z78" s="118">
        <f t="shared" si="8"/>
        <v>0</v>
      </c>
      <c r="AA78" s="118">
        <f t="shared" si="9"/>
        <v>-750</v>
      </c>
      <c r="AB78" s="118">
        <f t="shared" si="10"/>
        <v>0</v>
      </c>
      <c r="AC78" s="118">
        <f t="shared" si="11"/>
        <v>500</v>
      </c>
      <c r="AD78" s="118">
        <f t="shared" si="12"/>
        <v>0</v>
      </c>
      <c r="AE78" s="118">
        <f t="shared" si="13"/>
        <v>0</v>
      </c>
      <c r="AF78" s="118">
        <f t="shared" si="14"/>
        <v>6980</v>
      </c>
      <c r="AG78" s="118">
        <f t="shared" si="15"/>
        <v>255</v>
      </c>
      <c r="AH78" s="118">
        <f t="shared" si="41"/>
        <v>80.3133374561946</v>
      </c>
    </row>
    <row r="79" spans="1:34" s="45" customFormat="1" ht="12.75">
      <c r="A79" s="3" t="s">
        <v>285</v>
      </c>
      <c r="B79" s="48" t="s">
        <v>86</v>
      </c>
      <c r="C79" s="49" t="s">
        <v>81</v>
      </c>
      <c r="D79" s="7" t="s">
        <v>90</v>
      </c>
      <c r="E79" s="49" t="s">
        <v>31</v>
      </c>
      <c r="F79" s="49" t="s">
        <v>23</v>
      </c>
      <c r="G79" s="120">
        <f>G81+G82+G83+G84</f>
        <v>24000</v>
      </c>
      <c r="H79" s="120">
        <f aca="true" t="shared" si="43" ref="H79:R79">H81+H82+H83+H84</f>
        <v>24000</v>
      </c>
      <c r="I79" s="120">
        <f t="shared" si="43"/>
        <v>24000</v>
      </c>
      <c r="J79" s="120">
        <f t="shared" si="43"/>
        <v>17139</v>
      </c>
      <c r="K79" s="120">
        <f t="shared" si="43"/>
        <v>7025</v>
      </c>
      <c r="L79" s="120">
        <f t="shared" si="43"/>
        <v>17525</v>
      </c>
      <c r="M79" s="120">
        <f t="shared" si="43"/>
        <v>17525</v>
      </c>
      <c r="N79" s="120">
        <f t="shared" si="43"/>
        <v>16775</v>
      </c>
      <c r="O79" s="120">
        <f t="shared" si="43"/>
        <v>16775</v>
      </c>
      <c r="P79" s="120">
        <f t="shared" si="43"/>
        <v>17275</v>
      </c>
      <c r="Q79" s="120">
        <f t="shared" si="43"/>
        <v>17275</v>
      </c>
      <c r="R79" s="120">
        <f t="shared" si="43"/>
        <v>17275</v>
      </c>
      <c r="S79" s="120">
        <v>24255</v>
      </c>
      <c r="T79" s="120">
        <v>19480</v>
      </c>
      <c r="U79" s="122">
        <f t="shared" si="3"/>
        <v>0</v>
      </c>
      <c r="V79" s="122">
        <f t="shared" si="4"/>
        <v>0</v>
      </c>
      <c r="W79" s="122">
        <f t="shared" si="5"/>
        <v>-6861</v>
      </c>
      <c r="X79" s="122">
        <f t="shared" si="6"/>
        <v>-10114</v>
      </c>
      <c r="Y79" s="122">
        <f t="shared" si="7"/>
        <v>10500</v>
      </c>
      <c r="Z79" s="122">
        <f t="shared" si="8"/>
        <v>0</v>
      </c>
      <c r="AA79" s="122">
        <f t="shared" si="9"/>
        <v>-750</v>
      </c>
      <c r="AB79" s="122">
        <f t="shared" si="10"/>
        <v>0</v>
      </c>
      <c r="AC79" s="122">
        <f t="shared" si="11"/>
        <v>500</v>
      </c>
      <c r="AD79" s="122">
        <f t="shared" si="12"/>
        <v>0</v>
      </c>
      <c r="AE79" s="122">
        <f t="shared" si="13"/>
        <v>0</v>
      </c>
      <c r="AF79" s="122">
        <f t="shared" si="14"/>
        <v>6980</v>
      </c>
      <c r="AG79" s="122">
        <f t="shared" si="15"/>
        <v>255</v>
      </c>
      <c r="AH79" s="118">
        <f t="shared" si="41"/>
        <v>80.3133374561946</v>
      </c>
    </row>
    <row r="80" spans="1:34" s="45" customFormat="1" ht="12.75">
      <c r="A80" s="3" t="s">
        <v>172</v>
      </c>
      <c r="B80" s="48" t="s">
        <v>86</v>
      </c>
      <c r="C80" s="49" t="s">
        <v>81</v>
      </c>
      <c r="D80" s="7" t="s">
        <v>90</v>
      </c>
      <c r="E80" s="49" t="s">
        <v>31</v>
      </c>
      <c r="F80" s="49" t="s">
        <v>34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>
        <v>24255</v>
      </c>
      <c r="T80" s="120">
        <v>19480</v>
      </c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18">
        <f t="shared" si="41"/>
        <v>80.3133374561946</v>
      </c>
    </row>
    <row r="81" spans="1:34" s="45" customFormat="1" ht="12.75" hidden="1">
      <c r="A81" s="3" t="s">
        <v>33</v>
      </c>
      <c r="B81" s="48" t="s">
        <v>86</v>
      </c>
      <c r="C81" s="49" t="s">
        <v>81</v>
      </c>
      <c r="D81" s="7" t="s">
        <v>90</v>
      </c>
      <c r="E81" s="49" t="s">
        <v>31</v>
      </c>
      <c r="F81" s="49" t="s">
        <v>34</v>
      </c>
      <c r="G81" s="120">
        <v>24000</v>
      </c>
      <c r="H81" s="125">
        <v>24000</v>
      </c>
      <c r="I81" s="125">
        <v>24000</v>
      </c>
      <c r="J81" s="125">
        <v>17139</v>
      </c>
      <c r="K81" s="125">
        <v>5525</v>
      </c>
      <c r="L81" s="125">
        <v>5525</v>
      </c>
      <c r="M81" s="125">
        <v>5525</v>
      </c>
      <c r="N81" s="125">
        <v>4775</v>
      </c>
      <c r="O81" s="125">
        <v>4775</v>
      </c>
      <c r="P81" s="125">
        <v>4775</v>
      </c>
      <c r="Q81" s="125">
        <v>4775</v>
      </c>
      <c r="R81" s="125">
        <v>4775</v>
      </c>
      <c r="S81" s="129">
        <v>4775</v>
      </c>
      <c r="T81" s="123"/>
      <c r="U81" s="122">
        <f t="shared" si="3"/>
        <v>0</v>
      </c>
      <c r="V81" s="122">
        <f t="shared" si="4"/>
        <v>0</v>
      </c>
      <c r="W81" s="122">
        <f t="shared" si="5"/>
        <v>-6861</v>
      </c>
      <c r="X81" s="122">
        <f t="shared" si="6"/>
        <v>-11614</v>
      </c>
      <c r="Y81" s="122">
        <f t="shared" si="7"/>
        <v>0</v>
      </c>
      <c r="Z81" s="122">
        <f t="shared" si="8"/>
        <v>0</v>
      </c>
      <c r="AA81" s="122">
        <f t="shared" si="9"/>
        <v>-750</v>
      </c>
      <c r="AB81" s="122">
        <f t="shared" si="10"/>
        <v>0</v>
      </c>
      <c r="AC81" s="122">
        <f t="shared" si="11"/>
        <v>0</v>
      </c>
      <c r="AD81" s="122">
        <f t="shared" si="12"/>
        <v>0</v>
      </c>
      <c r="AE81" s="122">
        <f t="shared" si="13"/>
        <v>0</v>
      </c>
      <c r="AF81" s="122">
        <f t="shared" si="14"/>
        <v>0</v>
      </c>
      <c r="AG81" s="122">
        <f t="shared" si="15"/>
        <v>-19225</v>
      </c>
      <c r="AH81" s="118">
        <f t="shared" si="41"/>
        <v>0</v>
      </c>
    </row>
    <row r="82" spans="1:34" s="45" customFormat="1" ht="12.75" hidden="1">
      <c r="A82" s="3" t="s">
        <v>33</v>
      </c>
      <c r="B82" s="48" t="s">
        <v>86</v>
      </c>
      <c r="C82" s="49" t="s">
        <v>81</v>
      </c>
      <c r="D82" s="7" t="s">
        <v>90</v>
      </c>
      <c r="E82" s="49" t="s">
        <v>31</v>
      </c>
      <c r="F82" s="49" t="s">
        <v>21</v>
      </c>
      <c r="G82" s="120"/>
      <c r="H82" s="122"/>
      <c r="I82" s="122"/>
      <c r="J82" s="122"/>
      <c r="K82" s="122"/>
      <c r="L82" s="125">
        <v>500</v>
      </c>
      <c r="M82" s="125">
        <v>500</v>
      </c>
      <c r="N82" s="125">
        <v>500</v>
      </c>
      <c r="O82" s="125">
        <v>500</v>
      </c>
      <c r="P82" s="125">
        <v>1000</v>
      </c>
      <c r="Q82" s="125">
        <v>1000</v>
      </c>
      <c r="R82" s="125">
        <v>1000</v>
      </c>
      <c r="S82" s="125">
        <v>1000</v>
      </c>
      <c r="T82" s="126">
        <v>1000</v>
      </c>
      <c r="U82" s="122">
        <f t="shared" si="3"/>
        <v>0</v>
      </c>
      <c r="V82" s="122">
        <f t="shared" si="4"/>
        <v>0</v>
      </c>
      <c r="W82" s="122">
        <f t="shared" si="5"/>
        <v>0</v>
      </c>
      <c r="X82" s="122">
        <f t="shared" si="6"/>
        <v>0</v>
      </c>
      <c r="Y82" s="122">
        <f t="shared" si="7"/>
        <v>500</v>
      </c>
      <c r="Z82" s="122">
        <f t="shared" si="8"/>
        <v>0</v>
      </c>
      <c r="AA82" s="122">
        <f t="shared" si="9"/>
        <v>0</v>
      </c>
      <c r="AB82" s="122">
        <f t="shared" si="10"/>
        <v>0</v>
      </c>
      <c r="AC82" s="122">
        <f t="shared" si="11"/>
        <v>500</v>
      </c>
      <c r="AD82" s="122">
        <f t="shared" si="12"/>
        <v>0</v>
      </c>
      <c r="AE82" s="122">
        <f t="shared" si="13"/>
        <v>0</v>
      </c>
      <c r="AF82" s="122">
        <f t="shared" si="14"/>
        <v>0</v>
      </c>
      <c r="AG82" s="122">
        <f t="shared" si="15"/>
        <v>1000</v>
      </c>
      <c r="AH82" s="118">
        <f t="shared" si="41"/>
        <v>100</v>
      </c>
    </row>
    <row r="83" spans="1:34" s="45" customFormat="1" ht="12.75" hidden="1">
      <c r="A83" s="3" t="s">
        <v>33</v>
      </c>
      <c r="B83" s="48" t="s">
        <v>86</v>
      </c>
      <c r="C83" s="49" t="s">
        <v>81</v>
      </c>
      <c r="D83" s="7" t="s">
        <v>90</v>
      </c>
      <c r="E83" s="49" t="s">
        <v>31</v>
      </c>
      <c r="F83" s="49" t="s">
        <v>21</v>
      </c>
      <c r="G83" s="120"/>
      <c r="H83" s="122"/>
      <c r="I83" s="122"/>
      <c r="J83" s="130"/>
      <c r="K83" s="125"/>
      <c r="L83" s="125">
        <v>10000</v>
      </c>
      <c r="M83" s="125">
        <v>10000</v>
      </c>
      <c r="N83" s="125">
        <v>10000</v>
      </c>
      <c r="O83" s="125">
        <v>10000</v>
      </c>
      <c r="P83" s="125">
        <v>10000</v>
      </c>
      <c r="Q83" s="125">
        <v>10000</v>
      </c>
      <c r="R83" s="125">
        <v>10000</v>
      </c>
      <c r="S83" s="125">
        <v>10000</v>
      </c>
      <c r="T83" s="126">
        <v>10000</v>
      </c>
      <c r="U83" s="122">
        <f t="shared" si="3"/>
        <v>0</v>
      </c>
      <c r="V83" s="122">
        <f t="shared" si="4"/>
        <v>0</v>
      </c>
      <c r="W83" s="122">
        <f t="shared" si="5"/>
        <v>0</v>
      </c>
      <c r="X83" s="122">
        <f t="shared" si="6"/>
        <v>0</v>
      </c>
      <c r="Y83" s="122">
        <f t="shared" si="7"/>
        <v>10000</v>
      </c>
      <c r="Z83" s="122">
        <f t="shared" si="8"/>
        <v>0</v>
      </c>
      <c r="AA83" s="122">
        <f t="shared" si="9"/>
        <v>0</v>
      </c>
      <c r="AB83" s="122">
        <f t="shared" si="10"/>
        <v>0</v>
      </c>
      <c r="AC83" s="122">
        <f t="shared" si="11"/>
        <v>0</v>
      </c>
      <c r="AD83" s="122">
        <f t="shared" si="12"/>
        <v>0</v>
      </c>
      <c r="AE83" s="122">
        <f t="shared" si="13"/>
        <v>0</v>
      </c>
      <c r="AF83" s="122">
        <f t="shared" si="14"/>
        <v>0</v>
      </c>
      <c r="AG83" s="122">
        <f t="shared" si="15"/>
        <v>10000</v>
      </c>
      <c r="AH83" s="118">
        <f t="shared" si="41"/>
        <v>100</v>
      </c>
    </row>
    <row r="84" spans="1:34" s="45" customFormat="1" ht="12.75" hidden="1">
      <c r="A84" s="3" t="s">
        <v>33</v>
      </c>
      <c r="B84" s="48" t="s">
        <v>86</v>
      </c>
      <c r="C84" s="49" t="s">
        <v>81</v>
      </c>
      <c r="D84" s="7" t="s">
        <v>90</v>
      </c>
      <c r="E84" s="49" t="s">
        <v>31</v>
      </c>
      <c r="F84" s="49" t="s">
        <v>21</v>
      </c>
      <c r="G84" s="120"/>
      <c r="H84" s="122"/>
      <c r="I84" s="122"/>
      <c r="J84" s="122"/>
      <c r="K84" s="122">
        <v>1500</v>
      </c>
      <c r="L84" s="131">
        <v>1500</v>
      </c>
      <c r="M84" s="131">
        <v>1500</v>
      </c>
      <c r="N84" s="131">
        <v>1500</v>
      </c>
      <c r="O84" s="131">
        <v>1500</v>
      </c>
      <c r="P84" s="131">
        <v>1500</v>
      </c>
      <c r="Q84" s="131">
        <v>1500</v>
      </c>
      <c r="R84" s="131">
        <v>1500</v>
      </c>
      <c r="S84" s="131">
        <v>1500</v>
      </c>
      <c r="T84" s="132">
        <v>1500</v>
      </c>
      <c r="U84" s="122">
        <f t="shared" si="3"/>
        <v>0</v>
      </c>
      <c r="V84" s="122">
        <f t="shared" si="4"/>
        <v>0</v>
      </c>
      <c r="W84" s="122">
        <f t="shared" si="5"/>
        <v>0</v>
      </c>
      <c r="X84" s="122">
        <f t="shared" si="6"/>
        <v>1500</v>
      </c>
      <c r="Y84" s="122">
        <f t="shared" si="7"/>
        <v>0</v>
      </c>
      <c r="Z84" s="122">
        <f t="shared" si="8"/>
        <v>0</v>
      </c>
      <c r="AA84" s="122">
        <f t="shared" si="9"/>
        <v>0</v>
      </c>
      <c r="AB84" s="122">
        <f t="shared" si="10"/>
        <v>0</v>
      </c>
      <c r="AC84" s="122">
        <f t="shared" si="11"/>
        <v>0</v>
      </c>
      <c r="AD84" s="122">
        <f t="shared" si="12"/>
        <v>0</v>
      </c>
      <c r="AE84" s="122">
        <f t="shared" si="13"/>
        <v>0</v>
      </c>
      <c r="AF84" s="122">
        <f t="shared" si="14"/>
        <v>0</v>
      </c>
      <c r="AG84" s="122">
        <f t="shared" si="15"/>
        <v>1500</v>
      </c>
      <c r="AH84" s="118">
        <f t="shared" si="41"/>
        <v>100</v>
      </c>
    </row>
    <row r="85" spans="1:34" s="52" customFormat="1" ht="45" customHeight="1">
      <c r="A85" s="2" t="s">
        <v>77</v>
      </c>
      <c r="B85" s="46"/>
      <c r="C85" s="47"/>
      <c r="D85" s="47"/>
      <c r="E85" s="47"/>
      <c r="F85" s="47"/>
      <c r="G85" s="117">
        <f>G8+G60+G73+G37+G70</f>
        <v>2636187</v>
      </c>
      <c r="H85" s="117">
        <f aca="true" t="shared" si="44" ref="H85:AF85">H8+H60+H73+H37+H70</f>
        <v>2636187</v>
      </c>
      <c r="I85" s="117">
        <f t="shared" si="44"/>
        <v>2636187</v>
      </c>
      <c r="J85" s="117">
        <f t="shared" si="44"/>
        <v>2842409.94</v>
      </c>
      <c r="K85" s="117">
        <f t="shared" si="44"/>
        <v>2843909.94</v>
      </c>
      <c r="L85" s="117">
        <f t="shared" si="44"/>
        <v>3591109.94</v>
      </c>
      <c r="M85" s="117">
        <f t="shared" si="44"/>
        <v>3591109.94</v>
      </c>
      <c r="N85" s="117">
        <f t="shared" si="44"/>
        <v>3591109.94</v>
      </c>
      <c r="O85" s="117">
        <f t="shared" si="44"/>
        <v>3591109.94</v>
      </c>
      <c r="P85" s="117">
        <f t="shared" si="44"/>
        <v>3591609.94</v>
      </c>
      <c r="Q85" s="117">
        <f t="shared" si="44"/>
        <v>3591609.94</v>
      </c>
      <c r="R85" s="117">
        <f t="shared" si="44"/>
        <v>3597375.94</v>
      </c>
      <c r="S85" s="117">
        <f t="shared" si="44"/>
        <v>2360675.94</v>
      </c>
      <c r="T85" s="117">
        <f t="shared" si="44"/>
        <v>2258956.08</v>
      </c>
      <c r="U85" s="119">
        <f t="shared" si="44"/>
        <v>0</v>
      </c>
      <c r="V85" s="119">
        <f t="shared" si="44"/>
        <v>0</v>
      </c>
      <c r="W85" s="119">
        <f t="shared" si="44"/>
        <v>206222.93999999994</v>
      </c>
      <c r="X85" s="119">
        <f t="shared" si="44"/>
        <v>1500</v>
      </c>
      <c r="Y85" s="119">
        <f t="shared" si="44"/>
        <v>747200</v>
      </c>
      <c r="Z85" s="119">
        <f t="shared" si="44"/>
        <v>0</v>
      </c>
      <c r="AA85" s="119">
        <f t="shared" si="44"/>
        <v>0</v>
      </c>
      <c r="AB85" s="119">
        <f t="shared" si="44"/>
        <v>0</v>
      </c>
      <c r="AC85" s="119">
        <f t="shared" si="44"/>
        <v>500</v>
      </c>
      <c r="AD85" s="119">
        <f t="shared" si="44"/>
        <v>0</v>
      </c>
      <c r="AE85" s="119">
        <f t="shared" si="44"/>
        <v>5766</v>
      </c>
      <c r="AF85" s="119">
        <f t="shared" si="44"/>
        <v>-1236700</v>
      </c>
      <c r="AG85" s="118">
        <f>G85-S85</f>
        <v>275511.06000000006</v>
      </c>
      <c r="AH85" s="118">
        <f t="shared" si="41"/>
        <v>95.6910705837922</v>
      </c>
    </row>
  </sheetData>
  <sheetProtection/>
  <mergeCells count="39">
    <mergeCell ref="S2:AH2"/>
    <mergeCell ref="S1:AH1"/>
    <mergeCell ref="S4:AH4"/>
    <mergeCell ref="AH5:AH7"/>
    <mergeCell ref="AD5:AD7"/>
    <mergeCell ref="AE5:AE7"/>
    <mergeCell ref="AF5:AF7"/>
    <mergeCell ref="AG5:AG7"/>
    <mergeCell ref="X5:X7"/>
    <mergeCell ref="Y5:Y7"/>
    <mergeCell ref="Z5:Z7"/>
    <mergeCell ref="AA5:AA7"/>
    <mergeCell ref="AB5:AB7"/>
    <mergeCell ref="AC5:AC7"/>
    <mergeCell ref="P5:P7"/>
    <mergeCell ref="Q5:Q7"/>
    <mergeCell ref="T5:T7"/>
    <mergeCell ref="U5:U7"/>
    <mergeCell ref="V5:V7"/>
    <mergeCell ref="W5:W7"/>
    <mergeCell ref="C1:G1"/>
    <mergeCell ref="B5:B7"/>
    <mergeCell ref="A3:G3"/>
    <mergeCell ref="A5:A7"/>
    <mergeCell ref="C5:C7"/>
    <mergeCell ref="S5:S7"/>
    <mergeCell ref="R5:R7"/>
    <mergeCell ref="H5:H7"/>
    <mergeCell ref="I5:I7"/>
    <mergeCell ref="J5:J7"/>
    <mergeCell ref="E5:E7"/>
    <mergeCell ref="D5:D7"/>
    <mergeCell ref="O5:O7"/>
    <mergeCell ref="F5:F7"/>
    <mergeCell ref="M5:M7"/>
    <mergeCell ref="G5:G7"/>
    <mergeCell ref="K5:K7"/>
    <mergeCell ref="L5:L7"/>
    <mergeCell ref="N5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80"/>
  <sheetViews>
    <sheetView tabSelected="1" zoomScalePageLayoutView="0" workbookViewId="0" topLeftCell="A22">
      <selection activeCell="AM5" sqref="AM5"/>
    </sheetView>
  </sheetViews>
  <sheetFormatPr defaultColWidth="9.140625" defaultRowHeight="15"/>
  <cols>
    <col min="1" max="1" width="22.00390625" style="44" customWidth="1"/>
    <col min="2" max="2" width="56.7109375" style="44" customWidth="1"/>
    <col min="3" max="3" width="12.57421875" style="44" customWidth="1"/>
    <col min="4" max="14" width="10.421875" style="98" hidden="1" customWidth="1"/>
    <col min="15" max="15" width="11.8515625" style="106" bestFit="1" customWidth="1"/>
    <col min="16" max="19" width="9.140625" style="98" hidden="1" customWidth="1"/>
    <col min="20" max="20" width="10.28125" style="98" customWidth="1"/>
    <col min="21" max="21" width="9.140625" style="98" customWidth="1"/>
    <col min="22" max="22" width="9.421875" style="38" hidden="1" customWidth="1"/>
    <col min="23" max="23" width="11.00390625" style="81" hidden="1" customWidth="1"/>
    <col min="24" max="24" width="10.28125" style="81" hidden="1" customWidth="1"/>
    <col min="25" max="26" width="11.28125" style="81" hidden="1" customWidth="1"/>
    <col min="27" max="31" width="9.140625" style="81" hidden="1" customWidth="1"/>
    <col min="32" max="32" width="9.57421875" style="81" hidden="1" customWidth="1"/>
    <col min="33" max="33" width="9.140625" style="81" hidden="1" customWidth="1"/>
    <col min="34" max="34" width="11.28125" style="81" hidden="1" customWidth="1"/>
  </cols>
  <sheetData>
    <row r="1" spans="2:21" ht="15">
      <c r="B1" s="97"/>
      <c r="O1" s="208" t="s">
        <v>93</v>
      </c>
      <c r="P1" s="208"/>
      <c r="Q1" s="208"/>
      <c r="R1" s="208"/>
      <c r="S1" s="208"/>
      <c r="T1" s="209"/>
      <c r="U1" s="209"/>
    </row>
    <row r="2" spans="1:34" ht="68.25" customHeight="1">
      <c r="A2" s="99"/>
      <c r="B2" s="99"/>
      <c r="C2" s="99"/>
      <c r="D2" s="100"/>
      <c r="E2" s="100"/>
      <c r="F2" s="100"/>
      <c r="G2" s="100">
        <v>69667.76</v>
      </c>
      <c r="H2" s="100">
        <v>69667.76</v>
      </c>
      <c r="I2" s="159">
        <v>69667.76</v>
      </c>
      <c r="J2" s="159">
        <v>69667.76</v>
      </c>
      <c r="K2" s="159">
        <v>69667.76</v>
      </c>
      <c r="L2" s="159">
        <v>69667.76</v>
      </c>
      <c r="M2" s="159">
        <v>69667.76</v>
      </c>
      <c r="N2" s="159">
        <v>69667.76</v>
      </c>
      <c r="O2" s="208" t="s">
        <v>388</v>
      </c>
      <c r="P2" s="208"/>
      <c r="Q2" s="208"/>
      <c r="R2" s="208"/>
      <c r="S2" s="208"/>
      <c r="T2" s="209"/>
      <c r="U2" s="209"/>
      <c r="V2" s="40"/>
      <c r="W2" s="81">
        <v>0</v>
      </c>
      <c r="X2" s="83">
        <f>X56</f>
        <v>318000</v>
      </c>
      <c r="Y2" s="83">
        <f aca="true" t="shared" si="0" ref="Y2:AH2">Y56</f>
        <v>0</v>
      </c>
      <c r="Z2" s="83">
        <f t="shared" si="0"/>
        <v>-2439257</v>
      </c>
      <c r="AA2" s="83">
        <f t="shared" si="0"/>
        <v>0</v>
      </c>
      <c r="AB2" s="83">
        <f t="shared" si="0"/>
        <v>0</v>
      </c>
      <c r="AC2" s="83">
        <f t="shared" si="0"/>
        <v>0</v>
      </c>
      <c r="AD2" s="83">
        <f t="shared" si="0"/>
        <v>0</v>
      </c>
      <c r="AE2" s="83">
        <f t="shared" si="0"/>
        <v>0</v>
      </c>
      <c r="AF2" s="83">
        <f t="shared" si="0"/>
        <v>0</v>
      </c>
      <c r="AG2" s="83">
        <f t="shared" si="0"/>
        <v>0</v>
      </c>
      <c r="AH2" s="83">
        <f t="shared" si="0"/>
        <v>2439257</v>
      </c>
    </row>
    <row r="3" spans="1:34" ht="34.5" customHeight="1">
      <c r="A3" s="212" t="s">
        <v>368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40"/>
      <c r="W3" s="143"/>
      <c r="X3" s="143" t="s">
        <v>386</v>
      </c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18" customHeight="1">
      <c r="A4" s="101"/>
      <c r="B4" s="102"/>
      <c r="C4" s="161"/>
      <c r="D4" s="103" t="s">
        <v>154</v>
      </c>
      <c r="E4" s="103" t="s">
        <v>155</v>
      </c>
      <c r="F4" s="103" t="s">
        <v>156</v>
      </c>
      <c r="G4" s="103" t="s">
        <v>157</v>
      </c>
      <c r="H4" s="103" t="s">
        <v>158</v>
      </c>
      <c r="I4" s="103" t="s">
        <v>159</v>
      </c>
      <c r="J4" s="103" t="s">
        <v>160</v>
      </c>
      <c r="K4" s="103" t="s">
        <v>161</v>
      </c>
      <c r="L4" s="103" t="s">
        <v>162</v>
      </c>
      <c r="M4" s="103" t="s">
        <v>163</v>
      </c>
      <c r="N4" s="104" t="s">
        <v>164</v>
      </c>
      <c r="O4" s="210" t="s">
        <v>217</v>
      </c>
      <c r="P4" s="211"/>
      <c r="Q4" s="211"/>
      <c r="R4" s="211"/>
      <c r="S4" s="211"/>
      <c r="T4" s="211"/>
      <c r="U4" s="211"/>
      <c r="V4" s="40"/>
      <c r="W4" s="82" t="s">
        <v>154</v>
      </c>
      <c r="X4" s="82" t="s">
        <v>155</v>
      </c>
      <c r="Y4" s="82" t="s">
        <v>156</v>
      </c>
      <c r="Z4" s="82" t="s">
        <v>157</v>
      </c>
      <c r="AA4" s="82" t="s">
        <v>158</v>
      </c>
      <c r="AB4" s="82" t="s">
        <v>159</v>
      </c>
      <c r="AC4" s="82" t="s">
        <v>160</v>
      </c>
      <c r="AD4" s="82" t="s">
        <v>161</v>
      </c>
      <c r="AE4" s="82" t="s">
        <v>162</v>
      </c>
      <c r="AF4" s="82" t="s">
        <v>163</v>
      </c>
      <c r="AG4" s="82" t="s">
        <v>164</v>
      </c>
      <c r="AH4" s="82" t="s">
        <v>165</v>
      </c>
    </row>
    <row r="5" spans="1:34" ht="90">
      <c r="A5" s="105" t="s">
        <v>94</v>
      </c>
      <c r="B5" s="105" t="s">
        <v>0</v>
      </c>
      <c r="C5" s="105" t="s">
        <v>369</v>
      </c>
      <c r="D5" s="105" t="s">
        <v>370</v>
      </c>
      <c r="E5" s="105" t="s">
        <v>371</v>
      </c>
      <c r="F5" s="105" t="s">
        <v>372</v>
      </c>
      <c r="G5" s="105" t="s">
        <v>332</v>
      </c>
      <c r="H5" s="105" t="s">
        <v>333</v>
      </c>
      <c r="I5" s="105" t="s">
        <v>334</v>
      </c>
      <c r="J5" s="105" t="s">
        <v>335</v>
      </c>
      <c r="K5" s="105" t="s">
        <v>331</v>
      </c>
      <c r="L5" s="105" t="s">
        <v>330</v>
      </c>
      <c r="M5" s="105" t="s">
        <v>329</v>
      </c>
      <c r="N5" s="105" t="s">
        <v>336</v>
      </c>
      <c r="O5" s="105" t="s">
        <v>387</v>
      </c>
      <c r="P5" s="106"/>
      <c r="Q5" s="106"/>
      <c r="R5" s="106"/>
      <c r="S5" s="106"/>
      <c r="T5" s="106" t="s">
        <v>373</v>
      </c>
      <c r="U5" s="106" t="s">
        <v>374</v>
      </c>
      <c r="V5" s="13"/>
      <c r="W5" s="80" t="s">
        <v>249</v>
      </c>
      <c r="X5" s="80" t="s">
        <v>250</v>
      </c>
      <c r="Y5" s="80" t="s">
        <v>251</v>
      </c>
      <c r="Z5" s="80" t="s">
        <v>252</v>
      </c>
      <c r="AA5" s="80" t="s">
        <v>253</v>
      </c>
      <c r="AB5" s="80" t="s">
        <v>254</v>
      </c>
      <c r="AC5" s="80" t="s">
        <v>255</v>
      </c>
      <c r="AD5" s="80" t="s">
        <v>256</v>
      </c>
      <c r="AE5" s="80" t="s">
        <v>257</v>
      </c>
      <c r="AF5" s="80" t="s">
        <v>258</v>
      </c>
      <c r="AG5" s="80" t="s">
        <v>259</v>
      </c>
      <c r="AH5" s="80" t="s">
        <v>260</v>
      </c>
    </row>
    <row r="6" spans="1:34" ht="15">
      <c r="A6" s="107">
        <v>1</v>
      </c>
      <c r="B6" s="107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>
        <v>3</v>
      </c>
      <c r="P6" s="107"/>
      <c r="Q6" s="107"/>
      <c r="R6" s="107"/>
      <c r="S6" s="107"/>
      <c r="T6" s="107">
        <v>4</v>
      </c>
      <c r="U6" s="108">
        <v>5</v>
      </c>
      <c r="V6" s="13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s="50" customFormat="1" ht="15">
      <c r="A7" s="51" t="s">
        <v>95</v>
      </c>
      <c r="B7" s="51" t="s">
        <v>267</v>
      </c>
      <c r="C7" s="158">
        <f>C8+C12+C15+C24+C31+C30</f>
        <v>511000</v>
      </c>
      <c r="D7" s="158">
        <f aca="true" t="shared" si="1" ref="D7:T7">D8+D12+D15+D24+D31+D30</f>
        <v>511000</v>
      </c>
      <c r="E7" s="158">
        <f t="shared" si="1"/>
        <v>511000</v>
      </c>
      <c r="F7" s="158">
        <f t="shared" si="1"/>
        <v>511000</v>
      </c>
      <c r="G7" s="158">
        <f t="shared" si="1"/>
        <v>0</v>
      </c>
      <c r="H7" s="158">
        <f t="shared" si="1"/>
        <v>0</v>
      </c>
      <c r="I7" s="158">
        <f t="shared" si="1"/>
        <v>0</v>
      </c>
      <c r="J7" s="158">
        <f t="shared" si="1"/>
        <v>0</v>
      </c>
      <c r="K7" s="158">
        <f t="shared" si="1"/>
        <v>0</v>
      </c>
      <c r="L7" s="158">
        <f t="shared" si="1"/>
        <v>0</v>
      </c>
      <c r="M7" s="158">
        <f t="shared" si="1"/>
        <v>0</v>
      </c>
      <c r="N7" s="158">
        <f t="shared" si="1"/>
        <v>0</v>
      </c>
      <c r="O7" s="158">
        <f t="shared" si="1"/>
        <v>511000</v>
      </c>
      <c r="P7" s="158">
        <f t="shared" si="1"/>
        <v>0</v>
      </c>
      <c r="Q7" s="158">
        <f t="shared" si="1"/>
        <v>0</v>
      </c>
      <c r="R7" s="158">
        <f t="shared" si="1"/>
        <v>0</v>
      </c>
      <c r="S7" s="158">
        <f t="shared" si="1"/>
        <v>0</v>
      </c>
      <c r="T7" s="158">
        <f t="shared" si="1"/>
        <v>259769.28</v>
      </c>
      <c r="U7" s="158">
        <f>T7/O7*100</f>
        <v>50.835475538160466</v>
      </c>
      <c r="V7" s="158">
        <f>V8+V12+V15+V24+V31</f>
        <v>0</v>
      </c>
      <c r="W7" s="144">
        <f aca="true" t="shared" si="2" ref="W7:AH7">D7-C7</f>
        <v>0</v>
      </c>
      <c r="X7" s="144">
        <f t="shared" si="2"/>
        <v>0</v>
      </c>
      <c r="Y7" s="144">
        <f t="shared" si="2"/>
        <v>0</v>
      </c>
      <c r="Z7" s="144">
        <f t="shared" si="2"/>
        <v>-511000</v>
      </c>
      <c r="AA7" s="144">
        <f t="shared" si="2"/>
        <v>0</v>
      </c>
      <c r="AB7" s="144">
        <f t="shared" si="2"/>
        <v>0</v>
      </c>
      <c r="AC7" s="144">
        <f t="shared" si="2"/>
        <v>0</v>
      </c>
      <c r="AD7" s="144">
        <f t="shared" si="2"/>
        <v>0</v>
      </c>
      <c r="AE7" s="144">
        <f t="shared" si="2"/>
        <v>0</v>
      </c>
      <c r="AF7" s="144">
        <f t="shared" si="2"/>
        <v>0</v>
      </c>
      <c r="AG7" s="144">
        <f t="shared" si="2"/>
        <v>0</v>
      </c>
      <c r="AH7" s="144">
        <f t="shared" si="2"/>
        <v>511000</v>
      </c>
    </row>
    <row r="8" spans="1:34" s="50" customFormat="1" ht="15">
      <c r="A8" s="51" t="s">
        <v>96</v>
      </c>
      <c r="B8" s="51" t="s">
        <v>97</v>
      </c>
      <c r="C8" s="158">
        <f>C9</f>
        <v>39000</v>
      </c>
      <c r="D8" s="158">
        <f aca="true" t="shared" si="3" ref="D8:V8">D9</f>
        <v>39000</v>
      </c>
      <c r="E8" s="158">
        <f t="shared" si="3"/>
        <v>39000</v>
      </c>
      <c r="F8" s="158">
        <f t="shared" si="3"/>
        <v>39000</v>
      </c>
      <c r="G8" s="158">
        <f t="shared" si="3"/>
        <v>0</v>
      </c>
      <c r="H8" s="158">
        <f t="shared" si="3"/>
        <v>0</v>
      </c>
      <c r="I8" s="158">
        <f t="shared" si="3"/>
        <v>0</v>
      </c>
      <c r="J8" s="158">
        <f t="shared" si="3"/>
        <v>0</v>
      </c>
      <c r="K8" s="158">
        <f t="shared" si="3"/>
        <v>0</v>
      </c>
      <c r="L8" s="158">
        <f t="shared" si="3"/>
        <v>0</v>
      </c>
      <c r="M8" s="158">
        <f t="shared" si="3"/>
        <v>0</v>
      </c>
      <c r="N8" s="158">
        <f t="shared" si="3"/>
        <v>0</v>
      </c>
      <c r="O8" s="158">
        <f t="shared" si="3"/>
        <v>39000</v>
      </c>
      <c r="P8" s="158">
        <f t="shared" si="3"/>
        <v>0</v>
      </c>
      <c r="Q8" s="158">
        <f t="shared" si="3"/>
        <v>0</v>
      </c>
      <c r="R8" s="158">
        <f t="shared" si="3"/>
        <v>0</v>
      </c>
      <c r="S8" s="158">
        <f t="shared" si="3"/>
        <v>0</v>
      </c>
      <c r="T8" s="158">
        <f t="shared" si="3"/>
        <v>12107.1</v>
      </c>
      <c r="U8" s="158">
        <f aca="true" t="shared" si="4" ref="U8:U56">T8/O8*100</f>
        <v>31.043846153846154</v>
      </c>
      <c r="V8" s="158">
        <f t="shared" si="3"/>
        <v>0</v>
      </c>
      <c r="W8" s="144">
        <f aca="true" t="shared" si="5" ref="W8:W55">D8-C8</f>
        <v>0</v>
      </c>
      <c r="X8" s="144">
        <f aca="true" t="shared" si="6" ref="X8:X55">E8-D8</f>
        <v>0</v>
      </c>
      <c r="Y8" s="144">
        <f aca="true" t="shared" si="7" ref="Y8:Y53">F8-E8</f>
        <v>0</v>
      </c>
      <c r="Z8" s="144">
        <f aca="true" t="shared" si="8" ref="Z8:Z53">G8-F8</f>
        <v>-39000</v>
      </c>
      <c r="AA8" s="144">
        <f aca="true" t="shared" si="9" ref="AA8:AA53">H8-G8</f>
        <v>0</v>
      </c>
      <c r="AB8" s="144">
        <f aca="true" t="shared" si="10" ref="AB8:AB53">I8-H8</f>
        <v>0</v>
      </c>
      <c r="AC8" s="144">
        <f aca="true" t="shared" si="11" ref="AC8:AC53">J8-I8</f>
        <v>0</v>
      </c>
      <c r="AD8" s="144">
        <f aca="true" t="shared" si="12" ref="AD8:AD53">K8-J8</f>
        <v>0</v>
      </c>
      <c r="AE8" s="144">
        <f aca="true" t="shared" si="13" ref="AE8:AE53">L8-K8</f>
        <v>0</v>
      </c>
      <c r="AF8" s="144">
        <f aca="true" t="shared" si="14" ref="AF8:AF53">M8-L8</f>
        <v>0</v>
      </c>
      <c r="AG8" s="144">
        <f aca="true" t="shared" si="15" ref="AG8:AG53">N8-M8</f>
        <v>0</v>
      </c>
      <c r="AH8" s="144">
        <f aca="true" t="shared" si="16" ref="AH8:AH55">O8-N8</f>
        <v>39000</v>
      </c>
    </row>
    <row r="9" spans="1:34" ht="15">
      <c r="A9" s="105" t="s">
        <v>98</v>
      </c>
      <c r="B9" s="105" t="s">
        <v>99</v>
      </c>
      <c r="C9" s="39">
        <f>C10+C11</f>
        <v>39000</v>
      </c>
      <c r="D9" s="39">
        <f aca="true" t="shared" si="17" ref="D9:T9">D10+D11</f>
        <v>39000</v>
      </c>
      <c r="E9" s="39">
        <f t="shared" si="17"/>
        <v>39000</v>
      </c>
      <c r="F9" s="39">
        <f t="shared" si="17"/>
        <v>39000</v>
      </c>
      <c r="G9" s="39">
        <f t="shared" si="17"/>
        <v>0</v>
      </c>
      <c r="H9" s="39">
        <f t="shared" si="17"/>
        <v>0</v>
      </c>
      <c r="I9" s="39">
        <f t="shared" si="17"/>
        <v>0</v>
      </c>
      <c r="J9" s="39">
        <f t="shared" si="17"/>
        <v>0</v>
      </c>
      <c r="K9" s="39">
        <f t="shared" si="17"/>
        <v>0</v>
      </c>
      <c r="L9" s="39">
        <f t="shared" si="17"/>
        <v>0</v>
      </c>
      <c r="M9" s="39">
        <f t="shared" si="17"/>
        <v>0</v>
      </c>
      <c r="N9" s="39">
        <f t="shared" si="17"/>
        <v>0</v>
      </c>
      <c r="O9" s="39">
        <f t="shared" si="17"/>
        <v>39000</v>
      </c>
      <c r="P9" s="39">
        <f t="shared" si="17"/>
        <v>0</v>
      </c>
      <c r="Q9" s="39">
        <f t="shared" si="17"/>
        <v>0</v>
      </c>
      <c r="R9" s="39">
        <f t="shared" si="17"/>
        <v>0</v>
      </c>
      <c r="S9" s="39">
        <f t="shared" si="17"/>
        <v>0</v>
      </c>
      <c r="T9" s="39">
        <f t="shared" si="17"/>
        <v>12107.1</v>
      </c>
      <c r="U9" s="158">
        <f t="shared" si="4"/>
        <v>31.043846153846154</v>
      </c>
      <c r="V9" s="39">
        <f>V10+V11</f>
        <v>0</v>
      </c>
      <c r="W9" s="145">
        <f t="shared" si="5"/>
        <v>0</v>
      </c>
      <c r="X9" s="145">
        <f t="shared" si="6"/>
        <v>0</v>
      </c>
      <c r="Y9" s="145">
        <f t="shared" si="7"/>
        <v>0</v>
      </c>
      <c r="Z9" s="145">
        <f t="shared" si="8"/>
        <v>-39000</v>
      </c>
      <c r="AA9" s="145">
        <f t="shared" si="9"/>
        <v>0</v>
      </c>
      <c r="AB9" s="145">
        <f t="shared" si="10"/>
        <v>0</v>
      </c>
      <c r="AC9" s="145">
        <f t="shared" si="11"/>
        <v>0</v>
      </c>
      <c r="AD9" s="145">
        <f t="shared" si="12"/>
        <v>0</v>
      </c>
      <c r="AE9" s="145">
        <f t="shared" si="13"/>
        <v>0</v>
      </c>
      <c r="AF9" s="145">
        <f t="shared" si="14"/>
        <v>0</v>
      </c>
      <c r="AG9" s="145">
        <f t="shared" si="15"/>
        <v>0</v>
      </c>
      <c r="AH9" s="145">
        <f t="shared" si="16"/>
        <v>39000</v>
      </c>
    </row>
    <row r="10" spans="1:34" ht="51.75">
      <c r="A10" s="105" t="s">
        <v>100</v>
      </c>
      <c r="B10" s="105" t="s">
        <v>101</v>
      </c>
      <c r="C10" s="39">
        <v>39000</v>
      </c>
      <c r="D10" s="39">
        <v>39000</v>
      </c>
      <c r="E10" s="39">
        <v>39000</v>
      </c>
      <c r="F10" s="39">
        <v>39000</v>
      </c>
      <c r="G10" s="39"/>
      <c r="H10" s="39"/>
      <c r="I10" s="39"/>
      <c r="J10" s="39"/>
      <c r="K10" s="39"/>
      <c r="L10" s="39"/>
      <c r="M10" s="39"/>
      <c r="N10" s="39"/>
      <c r="O10" s="39">
        <v>39000</v>
      </c>
      <c r="P10" s="40"/>
      <c r="Q10" s="39"/>
      <c r="R10" s="39"/>
      <c r="S10" s="39"/>
      <c r="T10" s="39">
        <v>12107.1</v>
      </c>
      <c r="U10" s="158">
        <f t="shared" si="4"/>
        <v>31.043846153846154</v>
      </c>
      <c r="V10" s="39"/>
      <c r="W10" s="145">
        <f t="shared" si="5"/>
        <v>0</v>
      </c>
      <c r="X10" s="145">
        <f t="shared" si="6"/>
        <v>0</v>
      </c>
      <c r="Y10" s="145">
        <f t="shared" si="7"/>
        <v>0</v>
      </c>
      <c r="Z10" s="145">
        <f t="shared" si="8"/>
        <v>-39000</v>
      </c>
      <c r="AA10" s="145">
        <f t="shared" si="9"/>
        <v>0</v>
      </c>
      <c r="AB10" s="145">
        <f t="shared" si="10"/>
        <v>0</v>
      </c>
      <c r="AC10" s="145">
        <f t="shared" si="11"/>
        <v>0</v>
      </c>
      <c r="AD10" s="145">
        <f t="shared" si="12"/>
        <v>0</v>
      </c>
      <c r="AE10" s="145">
        <f t="shared" si="13"/>
        <v>0</v>
      </c>
      <c r="AF10" s="145">
        <f t="shared" si="14"/>
        <v>0</v>
      </c>
      <c r="AG10" s="145">
        <f t="shared" si="15"/>
        <v>0</v>
      </c>
      <c r="AH10" s="145">
        <f t="shared" si="16"/>
        <v>39000</v>
      </c>
    </row>
    <row r="11" spans="1:34" ht="26.25">
      <c r="A11" s="105" t="s">
        <v>102</v>
      </c>
      <c r="B11" s="105" t="s">
        <v>103</v>
      </c>
      <c r="C11" s="39"/>
      <c r="D11" s="39"/>
      <c r="E11" s="39"/>
      <c r="F11" s="39"/>
      <c r="G11" s="39"/>
      <c r="H11" s="39"/>
      <c r="I11" s="39"/>
      <c r="J11" s="39"/>
      <c r="K11" s="39"/>
      <c r="L11" s="146"/>
      <c r="M11" s="146"/>
      <c r="N11" s="146"/>
      <c r="O11" s="39"/>
      <c r="P11" s="40"/>
      <c r="Q11" s="39"/>
      <c r="R11" s="39"/>
      <c r="S11" s="39"/>
      <c r="T11" s="39"/>
      <c r="U11" s="158"/>
      <c r="V11" s="39"/>
      <c r="W11" s="145">
        <f t="shared" si="5"/>
        <v>0</v>
      </c>
      <c r="X11" s="145">
        <f t="shared" si="6"/>
        <v>0</v>
      </c>
      <c r="Y11" s="145">
        <f t="shared" si="7"/>
        <v>0</v>
      </c>
      <c r="Z11" s="145">
        <f t="shared" si="8"/>
        <v>0</v>
      </c>
      <c r="AA11" s="145">
        <f t="shared" si="9"/>
        <v>0</v>
      </c>
      <c r="AB11" s="145">
        <f t="shared" si="10"/>
        <v>0</v>
      </c>
      <c r="AC11" s="145">
        <f t="shared" si="11"/>
        <v>0</v>
      </c>
      <c r="AD11" s="145">
        <f t="shared" si="12"/>
        <v>0</v>
      </c>
      <c r="AE11" s="145">
        <f t="shared" si="13"/>
        <v>0</v>
      </c>
      <c r="AF11" s="145">
        <f t="shared" si="14"/>
        <v>0</v>
      </c>
      <c r="AG11" s="145">
        <f t="shared" si="15"/>
        <v>0</v>
      </c>
      <c r="AH11" s="145">
        <f t="shared" si="16"/>
        <v>0</v>
      </c>
    </row>
    <row r="12" spans="1:34" s="50" customFormat="1" ht="15">
      <c r="A12" s="51" t="s">
        <v>104</v>
      </c>
      <c r="B12" s="51" t="s">
        <v>105</v>
      </c>
      <c r="C12" s="158">
        <f>C13</f>
        <v>0</v>
      </c>
      <c r="D12" s="158">
        <f aca="true" t="shared" si="18" ref="D12:V12">D13</f>
        <v>0</v>
      </c>
      <c r="E12" s="158">
        <f t="shared" si="18"/>
        <v>0</v>
      </c>
      <c r="F12" s="158">
        <f t="shared" si="18"/>
        <v>0</v>
      </c>
      <c r="G12" s="158">
        <f t="shared" si="18"/>
        <v>0</v>
      </c>
      <c r="H12" s="158">
        <f t="shared" si="18"/>
        <v>0</v>
      </c>
      <c r="I12" s="158">
        <f t="shared" si="18"/>
        <v>0</v>
      </c>
      <c r="J12" s="158">
        <f t="shared" si="18"/>
        <v>0</v>
      </c>
      <c r="K12" s="158">
        <f t="shared" si="18"/>
        <v>0</v>
      </c>
      <c r="L12" s="158">
        <f t="shared" si="18"/>
        <v>0</v>
      </c>
      <c r="M12" s="158">
        <f t="shared" si="18"/>
        <v>0</v>
      </c>
      <c r="N12" s="147">
        <f t="shared" si="18"/>
        <v>0</v>
      </c>
      <c r="O12" s="158">
        <f t="shared" si="18"/>
        <v>0</v>
      </c>
      <c r="P12" s="158">
        <f t="shared" si="18"/>
        <v>0</v>
      </c>
      <c r="Q12" s="158">
        <f t="shared" si="18"/>
        <v>0</v>
      </c>
      <c r="R12" s="158">
        <f t="shared" si="18"/>
        <v>0</v>
      </c>
      <c r="S12" s="158">
        <f t="shared" si="18"/>
        <v>0</v>
      </c>
      <c r="T12" s="158">
        <f t="shared" si="18"/>
        <v>2426.7</v>
      </c>
      <c r="U12" s="158">
        <v>0</v>
      </c>
      <c r="V12" s="158">
        <f t="shared" si="18"/>
        <v>0</v>
      </c>
      <c r="W12" s="144">
        <f t="shared" si="5"/>
        <v>0</v>
      </c>
      <c r="X12" s="144">
        <f t="shared" si="6"/>
        <v>0</v>
      </c>
      <c r="Y12" s="144">
        <f t="shared" si="7"/>
        <v>0</v>
      </c>
      <c r="Z12" s="144">
        <f t="shared" si="8"/>
        <v>0</v>
      </c>
      <c r="AA12" s="144">
        <f t="shared" si="9"/>
        <v>0</v>
      </c>
      <c r="AB12" s="144">
        <f t="shared" si="10"/>
        <v>0</v>
      </c>
      <c r="AC12" s="144">
        <f t="shared" si="11"/>
        <v>0</v>
      </c>
      <c r="AD12" s="144">
        <f t="shared" si="12"/>
        <v>0</v>
      </c>
      <c r="AE12" s="144">
        <f t="shared" si="13"/>
        <v>0</v>
      </c>
      <c r="AF12" s="144">
        <f t="shared" si="14"/>
        <v>0</v>
      </c>
      <c r="AG12" s="144">
        <f t="shared" si="15"/>
        <v>0</v>
      </c>
      <c r="AH12" s="144">
        <f t="shared" si="16"/>
        <v>0</v>
      </c>
    </row>
    <row r="13" spans="1:34" ht="15">
      <c r="A13" s="105" t="s">
        <v>106</v>
      </c>
      <c r="B13" s="105" t="s">
        <v>105</v>
      </c>
      <c r="C13" s="39">
        <f>C14</f>
        <v>0</v>
      </c>
      <c r="D13" s="39">
        <f aca="true" t="shared" si="19" ref="D13:V13">D14</f>
        <v>0</v>
      </c>
      <c r="E13" s="39">
        <f t="shared" si="19"/>
        <v>0</v>
      </c>
      <c r="F13" s="39">
        <f t="shared" si="19"/>
        <v>0</v>
      </c>
      <c r="G13" s="39">
        <f t="shared" si="19"/>
        <v>0</v>
      </c>
      <c r="H13" s="39">
        <f t="shared" si="19"/>
        <v>0</v>
      </c>
      <c r="I13" s="39">
        <f t="shared" si="19"/>
        <v>0</v>
      </c>
      <c r="J13" s="39">
        <f t="shared" si="19"/>
        <v>0</v>
      </c>
      <c r="K13" s="39">
        <f t="shared" si="19"/>
        <v>0</v>
      </c>
      <c r="L13" s="39">
        <f t="shared" si="19"/>
        <v>0</v>
      </c>
      <c r="M13" s="39">
        <f t="shared" si="19"/>
        <v>0</v>
      </c>
      <c r="N13" s="146">
        <f t="shared" si="19"/>
        <v>0</v>
      </c>
      <c r="O13" s="146">
        <f t="shared" si="19"/>
        <v>0</v>
      </c>
      <c r="P13" s="39">
        <f t="shared" si="19"/>
        <v>0</v>
      </c>
      <c r="Q13" s="39">
        <f t="shared" si="19"/>
        <v>0</v>
      </c>
      <c r="R13" s="39">
        <f t="shared" si="19"/>
        <v>0</v>
      </c>
      <c r="S13" s="39">
        <f t="shared" si="19"/>
        <v>0</v>
      </c>
      <c r="T13" s="39">
        <f t="shared" si="19"/>
        <v>2426.7</v>
      </c>
      <c r="U13" s="158">
        <v>0</v>
      </c>
      <c r="V13" s="39">
        <f t="shared" si="19"/>
        <v>0</v>
      </c>
      <c r="W13" s="145">
        <f t="shared" si="5"/>
        <v>0</v>
      </c>
      <c r="X13" s="145">
        <f t="shared" si="6"/>
        <v>0</v>
      </c>
      <c r="Y13" s="145">
        <f t="shared" si="7"/>
        <v>0</v>
      </c>
      <c r="Z13" s="145">
        <f t="shared" si="8"/>
        <v>0</v>
      </c>
      <c r="AA13" s="145">
        <f t="shared" si="9"/>
        <v>0</v>
      </c>
      <c r="AB13" s="145">
        <f t="shared" si="10"/>
        <v>0</v>
      </c>
      <c r="AC13" s="145">
        <f t="shared" si="11"/>
        <v>0</v>
      </c>
      <c r="AD13" s="145">
        <f t="shared" si="12"/>
        <v>0</v>
      </c>
      <c r="AE13" s="145">
        <f t="shared" si="13"/>
        <v>0</v>
      </c>
      <c r="AF13" s="145">
        <f t="shared" si="14"/>
        <v>0</v>
      </c>
      <c r="AG13" s="145">
        <f t="shared" si="15"/>
        <v>0</v>
      </c>
      <c r="AH13" s="145">
        <f t="shared" si="16"/>
        <v>0</v>
      </c>
    </row>
    <row r="14" spans="1:34" ht="51.75">
      <c r="A14" s="105" t="s">
        <v>106</v>
      </c>
      <c r="B14" s="105" t="s">
        <v>107</v>
      </c>
      <c r="C14" s="39"/>
      <c r="D14" s="39"/>
      <c r="E14" s="39"/>
      <c r="F14" s="39"/>
      <c r="G14" s="39"/>
      <c r="H14" s="39"/>
      <c r="I14" s="39"/>
      <c r="J14" s="39"/>
      <c r="K14" s="39"/>
      <c r="L14" s="146"/>
      <c r="M14" s="146"/>
      <c r="N14" s="146"/>
      <c r="O14" s="39"/>
      <c r="P14" s="40"/>
      <c r="Q14" s="39"/>
      <c r="R14" s="39"/>
      <c r="S14" s="39"/>
      <c r="T14" s="39">
        <v>2426.7</v>
      </c>
      <c r="U14" s="158">
        <v>0</v>
      </c>
      <c r="V14" s="39"/>
      <c r="W14" s="145">
        <f t="shared" si="5"/>
        <v>0</v>
      </c>
      <c r="X14" s="145">
        <f t="shared" si="6"/>
        <v>0</v>
      </c>
      <c r="Y14" s="145">
        <f t="shared" si="7"/>
        <v>0</v>
      </c>
      <c r="Z14" s="145">
        <f t="shared" si="8"/>
        <v>0</v>
      </c>
      <c r="AA14" s="145">
        <f t="shared" si="9"/>
        <v>0</v>
      </c>
      <c r="AB14" s="145">
        <f t="shared" si="10"/>
        <v>0</v>
      </c>
      <c r="AC14" s="145">
        <f t="shared" si="11"/>
        <v>0</v>
      </c>
      <c r="AD14" s="145">
        <f t="shared" si="12"/>
        <v>0</v>
      </c>
      <c r="AE14" s="145">
        <f t="shared" si="13"/>
        <v>0</v>
      </c>
      <c r="AF14" s="145">
        <f t="shared" si="14"/>
        <v>0</v>
      </c>
      <c r="AG14" s="145">
        <f t="shared" si="15"/>
        <v>0</v>
      </c>
      <c r="AH14" s="145">
        <f t="shared" si="16"/>
        <v>0</v>
      </c>
    </row>
    <row r="15" spans="1:34" s="50" customFormat="1" ht="15">
      <c r="A15" s="51" t="s">
        <v>108</v>
      </c>
      <c r="B15" s="51" t="s">
        <v>109</v>
      </c>
      <c r="C15" s="158">
        <f>C16+C18</f>
        <v>472000</v>
      </c>
      <c r="D15" s="158">
        <f aca="true" t="shared" si="20" ref="D15:T15">D16+D18</f>
        <v>472000</v>
      </c>
      <c r="E15" s="158">
        <f t="shared" si="20"/>
        <v>472000</v>
      </c>
      <c r="F15" s="158">
        <f t="shared" si="20"/>
        <v>472000</v>
      </c>
      <c r="G15" s="158">
        <f t="shared" si="20"/>
        <v>0</v>
      </c>
      <c r="H15" s="158">
        <f t="shared" si="20"/>
        <v>0</v>
      </c>
      <c r="I15" s="158">
        <f t="shared" si="20"/>
        <v>0</v>
      </c>
      <c r="J15" s="158">
        <f t="shared" si="20"/>
        <v>0</v>
      </c>
      <c r="K15" s="158">
        <f t="shared" si="20"/>
        <v>0</v>
      </c>
      <c r="L15" s="158">
        <f t="shared" si="20"/>
        <v>0</v>
      </c>
      <c r="M15" s="158">
        <f t="shared" si="20"/>
        <v>0</v>
      </c>
      <c r="N15" s="158">
        <f t="shared" si="20"/>
        <v>0</v>
      </c>
      <c r="O15" s="158">
        <f t="shared" si="20"/>
        <v>472000</v>
      </c>
      <c r="P15" s="158">
        <f t="shared" si="20"/>
        <v>0</v>
      </c>
      <c r="Q15" s="158">
        <f t="shared" si="20"/>
        <v>0</v>
      </c>
      <c r="R15" s="158">
        <f t="shared" si="20"/>
        <v>0</v>
      </c>
      <c r="S15" s="158">
        <f t="shared" si="20"/>
        <v>0</v>
      </c>
      <c r="T15" s="158">
        <f t="shared" si="20"/>
        <v>245235.48</v>
      </c>
      <c r="U15" s="158">
        <f t="shared" si="4"/>
        <v>51.95666949152543</v>
      </c>
      <c r="V15" s="158">
        <f>V16+V18</f>
        <v>0</v>
      </c>
      <c r="W15" s="144">
        <f t="shared" si="5"/>
        <v>0</v>
      </c>
      <c r="X15" s="144">
        <f t="shared" si="6"/>
        <v>0</v>
      </c>
      <c r="Y15" s="144">
        <f t="shared" si="7"/>
        <v>0</v>
      </c>
      <c r="Z15" s="144">
        <f t="shared" si="8"/>
        <v>-472000</v>
      </c>
      <c r="AA15" s="144">
        <f t="shared" si="9"/>
        <v>0</v>
      </c>
      <c r="AB15" s="144">
        <f t="shared" si="10"/>
        <v>0</v>
      </c>
      <c r="AC15" s="144">
        <f t="shared" si="11"/>
        <v>0</v>
      </c>
      <c r="AD15" s="144">
        <f t="shared" si="12"/>
        <v>0</v>
      </c>
      <c r="AE15" s="144">
        <f t="shared" si="13"/>
        <v>0</v>
      </c>
      <c r="AF15" s="144">
        <f t="shared" si="14"/>
        <v>0</v>
      </c>
      <c r="AG15" s="144">
        <f t="shared" si="15"/>
        <v>0</v>
      </c>
      <c r="AH15" s="144">
        <f t="shared" si="16"/>
        <v>472000</v>
      </c>
    </row>
    <row r="16" spans="1:34" s="50" customFormat="1" ht="15">
      <c r="A16" s="51" t="s">
        <v>110</v>
      </c>
      <c r="B16" s="51" t="s">
        <v>111</v>
      </c>
      <c r="C16" s="158">
        <f>C17</f>
        <v>68000</v>
      </c>
      <c r="D16" s="158">
        <f aca="true" t="shared" si="21" ref="D16:V16">D17</f>
        <v>68000</v>
      </c>
      <c r="E16" s="158">
        <f t="shared" si="21"/>
        <v>68000</v>
      </c>
      <c r="F16" s="158">
        <f t="shared" si="21"/>
        <v>68000</v>
      </c>
      <c r="G16" s="158">
        <f t="shared" si="21"/>
        <v>0</v>
      </c>
      <c r="H16" s="158">
        <f t="shared" si="21"/>
        <v>0</v>
      </c>
      <c r="I16" s="158">
        <f t="shared" si="21"/>
        <v>0</v>
      </c>
      <c r="J16" s="158">
        <f t="shared" si="21"/>
        <v>0</v>
      </c>
      <c r="K16" s="158">
        <f t="shared" si="21"/>
        <v>0</v>
      </c>
      <c r="L16" s="158">
        <f t="shared" si="21"/>
        <v>0</v>
      </c>
      <c r="M16" s="158">
        <f t="shared" si="21"/>
        <v>0</v>
      </c>
      <c r="N16" s="158">
        <f t="shared" si="21"/>
        <v>0</v>
      </c>
      <c r="O16" s="158">
        <f t="shared" si="21"/>
        <v>68000</v>
      </c>
      <c r="P16" s="158">
        <f t="shared" si="21"/>
        <v>0</v>
      </c>
      <c r="Q16" s="158">
        <f t="shared" si="21"/>
        <v>0</v>
      </c>
      <c r="R16" s="158">
        <f t="shared" si="21"/>
        <v>0</v>
      </c>
      <c r="S16" s="158">
        <f t="shared" si="21"/>
        <v>0</v>
      </c>
      <c r="T16" s="158">
        <f t="shared" si="21"/>
        <v>2595.47</v>
      </c>
      <c r="U16" s="158">
        <f t="shared" si="4"/>
        <v>3.816867647058823</v>
      </c>
      <c r="V16" s="158">
        <f t="shared" si="21"/>
        <v>0</v>
      </c>
      <c r="W16" s="144">
        <f t="shared" si="5"/>
        <v>0</v>
      </c>
      <c r="X16" s="144">
        <f t="shared" si="6"/>
        <v>0</v>
      </c>
      <c r="Y16" s="144">
        <f t="shared" si="7"/>
        <v>0</v>
      </c>
      <c r="Z16" s="144">
        <f t="shared" si="8"/>
        <v>-68000</v>
      </c>
      <c r="AA16" s="144">
        <f t="shared" si="9"/>
        <v>0</v>
      </c>
      <c r="AB16" s="144">
        <f t="shared" si="10"/>
        <v>0</v>
      </c>
      <c r="AC16" s="144">
        <f t="shared" si="11"/>
        <v>0</v>
      </c>
      <c r="AD16" s="144">
        <f t="shared" si="12"/>
        <v>0</v>
      </c>
      <c r="AE16" s="144">
        <f t="shared" si="13"/>
        <v>0</v>
      </c>
      <c r="AF16" s="144">
        <f t="shared" si="14"/>
        <v>0</v>
      </c>
      <c r="AG16" s="144">
        <f t="shared" si="15"/>
        <v>0</v>
      </c>
      <c r="AH16" s="144">
        <f t="shared" si="16"/>
        <v>68000</v>
      </c>
    </row>
    <row r="17" spans="1:34" s="50" customFormat="1" ht="39">
      <c r="A17" s="51" t="s">
        <v>112</v>
      </c>
      <c r="B17" s="51" t="s">
        <v>237</v>
      </c>
      <c r="C17" s="158">
        <v>68000</v>
      </c>
      <c r="D17" s="158">
        <v>68000</v>
      </c>
      <c r="E17" s="158">
        <v>68000</v>
      </c>
      <c r="F17" s="158">
        <v>68000</v>
      </c>
      <c r="G17" s="158"/>
      <c r="H17" s="158"/>
      <c r="I17" s="158"/>
      <c r="J17" s="158"/>
      <c r="K17" s="158"/>
      <c r="L17" s="158"/>
      <c r="M17" s="158"/>
      <c r="N17" s="158"/>
      <c r="O17" s="158">
        <v>68000</v>
      </c>
      <c r="P17" s="148"/>
      <c r="Q17" s="158"/>
      <c r="R17" s="158"/>
      <c r="S17" s="158"/>
      <c r="T17" s="158">
        <v>2595.47</v>
      </c>
      <c r="U17" s="158">
        <f t="shared" si="4"/>
        <v>3.816867647058823</v>
      </c>
      <c r="V17" s="158"/>
      <c r="W17" s="144">
        <f t="shared" si="5"/>
        <v>0</v>
      </c>
      <c r="X17" s="144">
        <f t="shared" si="6"/>
        <v>0</v>
      </c>
      <c r="Y17" s="144">
        <f t="shared" si="7"/>
        <v>0</v>
      </c>
      <c r="Z17" s="144">
        <f t="shared" si="8"/>
        <v>-68000</v>
      </c>
      <c r="AA17" s="144">
        <f t="shared" si="9"/>
        <v>0</v>
      </c>
      <c r="AB17" s="144">
        <f t="shared" si="10"/>
        <v>0</v>
      </c>
      <c r="AC17" s="144">
        <f t="shared" si="11"/>
        <v>0</v>
      </c>
      <c r="AD17" s="144">
        <f t="shared" si="12"/>
        <v>0</v>
      </c>
      <c r="AE17" s="144">
        <f t="shared" si="13"/>
        <v>0</v>
      </c>
      <c r="AF17" s="144">
        <f t="shared" si="14"/>
        <v>0</v>
      </c>
      <c r="AG17" s="144">
        <f t="shared" si="15"/>
        <v>0</v>
      </c>
      <c r="AH17" s="144">
        <f t="shared" si="16"/>
        <v>68000</v>
      </c>
    </row>
    <row r="18" spans="1:34" s="50" customFormat="1" ht="15">
      <c r="A18" s="51" t="s">
        <v>113</v>
      </c>
      <c r="B18" s="51" t="s">
        <v>114</v>
      </c>
      <c r="C18" s="158">
        <f>C19+C21</f>
        <v>404000</v>
      </c>
      <c r="D18" s="158">
        <f aca="true" t="shared" si="22" ref="D18:T18">D19+D21</f>
        <v>404000</v>
      </c>
      <c r="E18" s="158">
        <f t="shared" si="22"/>
        <v>404000</v>
      </c>
      <c r="F18" s="158">
        <f t="shared" si="22"/>
        <v>404000</v>
      </c>
      <c r="G18" s="158">
        <f t="shared" si="22"/>
        <v>0</v>
      </c>
      <c r="H18" s="158">
        <f t="shared" si="22"/>
        <v>0</v>
      </c>
      <c r="I18" s="158">
        <f t="shared" si="22"/>
        <v>0</v>
      </c>
      <c r="J18" s="158">
        <f t="shared" si="22"/>
        <v>0</v>
      </c>
      <c r="K18" s="158">
        <f t="shared" si="22"/>
        <v>0</v>
      </c>
      <c r="L18" s="158">
        <f t="shared" si="22"/>
        <v>0</v>
      </c>
      <c r="M18" s="158">
        <f t="shared" si="22"/>
        <v>0</v>
      </c>
      <c r="N18" s="158">
        <f t="shared" si="22"/>
        <v>0</v>
      </c>
      <c r="O18" s="158">
        <f t="shared" si="22"/>
        <v>404000</v>
      </c>
      <c r="P18" s="158">
        <f t="shared" si="22"/>
        <v>0</v>
      </c>
      <c r="Q18" s="158">
        <f t="shared" si="22"/>
        <v>0</v>
      </c>
      <c r="R18" s="158">
        <f t="shared" si="22"/>
        <v>0</v>
      </c>
      <c r="S18" s="158">
        <f t="shared" si="22"/>
        <v>0</v>
      </c>
      <c r="T18" s="158">
        <f t="shared" si="22"/>
        <v>242640.01</v>
      </c>
      <c r="U18" s="158">
        <f t="shared" si="4"/>
        <v>60.05940841584159</v>
      </c>
      <c r="V18" s="158">
        <f>V19+V21</f>
        <v>0</v>
      </c>
      <c r="W18" s="144">
        <f t="shared" si="5"/>
        <v>0</v>
      </c>
      <c r="X18" s="144">
        <f t="shared" si="6"/>
        <v>0</v>
      </c>
      <c r="Y18" s="144">
        <f t="shared" si="7"/>
        <v>0</v>
      </c>
      <c r="Z18" s="144">
        <f t="shared" si="8"/>
        <v>-404000</v>
      </c>
      <c r="AA18" s="144">
        <f t="shared" si="9"/>
        <v>0</v>
      </c>
      <c r="AB18" s="144">
        <f t="shared" si="10"/>
        <v>0</v>
      </c>
      <c r="AC18" s="144">
        <f t="shared" si="11"/>
        <v>0</v>
      </c>
      <c r="AD18" s="144">
        <f t="shared" si="12"/>
        <v>0</v>
      </c>
      <c r="AE18" s="144">
        <f t="shared" si="13"/>
        <v>0</v>
      </c>
      <c r="AF18" s="144">
        <f t="shared" si="14"/>
        <v>0</v>
      </c>
      <c r="AG18" s="144">
        <f t="shared" si="15"/>
        <v>0</v>
      </c>
      <c r="AH18" s="144">
        <f t="shared" si="16"/>
        <v>404000</v>
      </c>
    </row>
    <row r="19" spans="1:34" ht="15">
      <c r="A19" s="105" t="s">
        <v>235</v>
      </c>
      <c r="B19" s="105" t="s">
        <v>236</v>
      </c>
      <c r="C19" s="39">
        <f>C20</f>
        <v>231000</v>
      </c>
      <c r="D19" s="39">
        <f aca="true" t="shared" si="23" ref="D19:V19">D20</f>
        <v>231000</v>
      </c>
      <c r="E19" s="39">
        <f t="shared" si="23"/>
        <v>231000</v>
      </c>
      <c r="F19" s="39">
        <f t="shared" si="23"/>
        <v>231000</v>
      </c>
      <c r="G19" s="39">
        <f t="shared" si="23"/>
        <v>0</v>
      </c>
      <c r="H19" s="39">
        <f t="shared" si="23"/>
        <v>0</v>
      </c>
      <c r="I19" s="39">
        <f t="shared" si="23"/>
        <v>0</v>
      </c>
      <c r="J19" s="39">
        <f t="shared" si="23"/>
        <v>0</v>
      </c>
      <c r="K19" s="39">
        <f t="shared" si="23"/>
        <v>0</v>
      </c>
      <c r="L19" s="39">
        <f t="shared" si="23"/>
        <v>0</v>
      </c>
      <c r="M19" s="39">
        <f t="shared" si="23"/>
        <v>0</v>
      </c>
      <c r="N19" s="39">
        <f t="shared" si="23"/>
        <v>0</v>
      </c>
      <c r="O19" s="39">
        <f t="shared" si="23"/>
        <v>231000</v>
      </c>
      <c r="P19" s="39">
        <f t="shared" si="23"/>
        <v>0</v>
      </c>
      <c r="Q19" s="39">
        <f t="shared" si="23"/>
        <v>0</v>
      </c>
      <c r="R19" s="39">
        <f t="shared" si="23"/>
        <v>0</v>
      </c>
      <c r="S19" s="39">
        <f t="shared" si="23"/>
        <v>0</v>
      </c>
      <c r="T19" s="39">
        <f t="shared" si="23"/>
        <v>232797.69</v>
      </c>
      <c r="U19" s="158">
        <f t="shared" si="4"/>
        <v>100.77822077922079</v>
      </c>
      <c r="V19" s="39">
        <f t="shared" si="23"/>
        <v>0</v>
      </c>
      <c r="W19" s="145">
        <f t="shared" si="5"/>
        <v>0</v>
      </c>
      <c r="X19" s="145">
        <f t="shared" si="6"/>
        <v>0</v>
      </c>
      <c r="Y19" s="145">
        <f t="shared" si="7"/>
        <v>0</v>
      </c>
      <c r="Z19" s="145">
        <f t="shared" si="8"/>
        <v>-231000</v>
      </c>
      <c r="AA19" s="145">
        <f t="shared" si="9"/>
        <v>0</v>
      </c>
      <c r="AB19" s="145">
        <f t="shared" si="10"/>
        <v>0</v>
      </c>
      <c r="AC19" s="145">
        <f t="shared" si="11"/>
        <v>0</v>
      </c>
      <c r="AD19" s="145">
        <f t="shared" si="12"/>
        <v>0</v>
      </c>
      <c r="AE19" s="145">
        <f t="shared" si="13"/>
        <v>0</v>
      </c>
      <c r="AF19" s="145">
        <f t="shared" si="14"/>
        <v>0</v>
      </c>
      <c r="AG19" s="145">
        <f t="shared" si="15"/>
        <v>0</v>
      </c>
      <c r="AH19" s="145">
        <f t="shared" si="16"/>
        <v>231000</v>
      </c>
    </row>
    <row r="20" spans="1:34" ht="15">
      <c r="A20" s="105" t="s">
        <v>233</v>
      </c>
      <c r="B20" s="105" t="s">
        <v>234</v>
      </c>
      <c r="C20" s="39">
        <v>231000</v>
      </c>
      <c r="D20" s="39">
        <v>231000</v>
      </c>
      <c r="E20" s="39">
        <v>231000</v>
      </c>
      <c r="F20" s="39">
        <v>231000</v>
      </c>
      <c r="G20" s="39"/>
      <c r="H20" s="39"/>
      <c r="I20" s="39"/>
      <c r="J20" s="39"/>
      <c r="K20" s="39"/>
      <c r="L20" s="39"/>
      <c r="M20" s="39"/>
      <c r="N20" s="39"/>
      <c r="O20" s="39">
        <v>231000</v>
      </c>
      <c r="P20" s="40"/>
      <c r="Q20" s="39"/>
      <c r="R20" s="39"/>
      <c r="S20" s="39"/>
      <c r="T20" s="39">
        <v>232797.69</v>
      </c>
      <c r="U20" s="158">
        <f t="shared" si="4"/>
        <v>100.77822077922079</v>
      </c>
      <c r="V20" s="39"/>
      <c r="W20" s="145">
        <f t="shared" si="5"/>
        <v>0</v>
      </c>
      <c r="X20" s="145">
        <f t="shared" si="6"/>
        <v>0</v>
      </c>
      <c r="Y20" s="145">
        <f t="shared" si="7"/>
        <v>0</v>
      </c>
      <c r="Z20" s="145">
        <f t="shared" si="8"/>
        <v>-231000</v>
      </c>
      <c r="AA20" s="145">
        <f t="shared" si="9"/>
        <v>0</v>
      </c>
      <c r="AB20" s="145">
        <f t="shared" si="10"/>
        <v>0</v>
      </c>
      <c r="AC20" s="145">
        <f t="shared" si="11"/>
        <v>0</v>
      </c>
      <c r="AD20" s="145">
        <f t="shared" si="12"/>
        <v>0</v>
      </c>
      <c r="AE20" s="145">
        <f t="shared" si="13"/>
        <v>0</v>
      </c>
      <c r="AF20" s="145">
        <f t="shared" si="14"/>
        <v>0</v>
      </c>
      <c r="AG20" s="145">
        <f t="shared" si="15"/>
        <v>0</v>
      </c>
      <c r="AH20" s="145">
        <f t="shared" si="16"/>
        <v>231000</v>
      </c>
    </row>
    <row r="21" spans="1:34" ht="15">
      <c r="A21" s="105" t="s">
        <v>231</v>
      </c>
      <c r="B21" s="105" t="s">
        <v>232</v>
      </c>
      <c r="C21" s="39">
        <f>C22</f>
        <v>173000</v>
      </c>
      <c r="D21" s="39">
        <f aca="true" t="shared" si="24" ref="D21:V21">D22</f>
        <v>173000</v>
      </c>
      <c r="E21" s="39">
        <f t="shared" si="24"/>
        <v>173000</v>
      </c>
      <c r="F21" s="39">
        <f t="shared" si="24"/>
        <v>173000</v>
      </c>
      <c r="G21" s="39">
        <f t="shared" si="24"/>
        <v>0</v>
      </c>
      <c r="H21" s="39">
        <f t="shared" si="24"/>
        <v>0</v>
      </c>
      <c r="I21" s="39">
        <f t="shared" si="24"/>
        <v>0</v>
      </c>
      <c r="J21" s="39">
        <f t="shared" si="24"/>
        <v>0</v>
      </c>
      <c r="K21" s="39">
        <f t="shared" si="24"/>
        <v>0</v>
      </c>
      <c r="L21" s="39">
        <f t="shared" si="24"/>
        <v>0</v>
      </c>
      <c r="M21" s="39">
        <f t="shared" si="24"/>
        <v>0</v>
      </c>
      <c r="N21" s="39">
        <f t="shared" si="24"/>
        <v>0</v>
      </c>
      <c r="O21" s="39">
        <f t="shared" si="24"/>
        <v>173000</v>
      </c>
      <c r="P21" s="39">
        <f t="shared" si="24"/>
        <v>0</v>
      </c>
      <c r="Q21" s="39">
        <f t="shared" si="24"/>
        <v>0</v>
      </c>
      <c r="R21" s="39">
        <f t="shared" si="24"/>
        <v>0</v>
      </c>
      <c r="S21" s="39">
        <f t="shared" si="24"/>
        <v>0</v>
      </c>
      <c r="T21" s="39">
        <f t="shared" si="24"/>
        <v>9842.32</v>
      </c>
      <c r="U21" s="158">
        <f t="shared" si="4"/>
        <v>5.689202312138728</v>
      </c>
      <c r="V21" s="39">
        <f t="shared" si="24"/>
        <v>0</v>
      </c>
      <c r="W21" s="145">
        <f t="shared" si="5"/>
        <v>0</v>
      </c>
      <c r="X21" s="145">
        <f t="shared" si="6"/>
        <v>0</v>
      </c>
      <c r="Y21" s="145">
        <f t="shared" si="7"/>
        <v>0</v>
      </c>
      <c r="Z21" s="145">
        <f t="shared" si="8"/>
        <v>-173000</v>
      </c>
      <c r="AA21" s="145">
        <f t="shared" si="9"/>
        <v>0</v>
      </c>
      <c r="AB21" s="145">
        <f t="shared" si="10"/>
        <v>0</v>
      </c>
      <c r="AC21" s="145">
        <f t="shared" si="11"/>
        <v>0</v>
      </c>
      <c r="AD21" s="145">
        <f t="shared" si="12"/>
        <v>0</v>
      </c>
      <c r="AE21" s="145">
        <f t="shared" si="13"/>
        <v>0</v>
      </c>
      <c r="AF21" s="145">
        <f t="shared" si="14"/>
        <v>0</v>
      </c>
      <c r="AG21" s="145">
        <f t="shared" si="15"/>
        <v>0</v>
      </c>
      <c r="AH21" s="145">
        <f t="shared" si="16"/>
        <v>173000</v>
      </c>
    </row>
    <row r="22" spans="1:34" ht="26.25">
      <c r="A22" s="105" t="s">
        <v>229</v>
      </c>
      <c r="B22" s="105" t="s">
        <v>230</v>
      </c>
      <c r="C22" s="39">
        <v>173000</v>
      </c>
      <c r="D22" s="39">
        <v>173000</v>
      </c>
      <c r="E22" s="39">
        <v>173000</v>
      </c>
      <c r="F22" s="39">
        <v>173000</v>
      </c>
      <c r="G22" s="39"/>
      <c r="H22" s="39"/>
      <c r="I22" s="39"/>
      <c r="J22" s="39"/>
      <c r="K22" s="39"/>
      <c r="L22" s="39"/>
      <c r="M22" s="39"/>
      <c r="N22" s="39"/>
      <c r="O22" s="39">
        <v>173000</v>
      </c>
      <c r="P22" s="40"/>
      <c r="Q22" s="39"/>
      <c r="R22" s="39"/>
      <c r="S22" s="39"/>
      <c r="T22" s="39">
        <v>9842.32</v>
      </c>
      <c r="U22" s="158">
        <f t="shared" si="4"/>
        <v>5.689202312138728</v>
      </c>
      <c r="V22" s="39"/>
      <c r="W22" s="145">
        <f t="shared" si="5"/>
        <v>0</v>
      </c>
      <c r="X22" s="145">
        <f t="shared" si="6"/>
        <v>0</v>
      </c>
      <c r="Y22" s="145">
        <f t="shared" si="7"/>
        <v>0</v>
      </c>
      <c r="Z22" s="145">
        <f t="shared" si="8"/>
        <v>-173000</v>
      </c>
      <c r="AA22" s="145">
        <f t="shared" si="9"/>
        <v>0</v>
      </c>
      <c r="AB22" s="145">
        <f t="shared" si="10"/>
        <v>0</v>
      </c>
      <c r="AC22" s="145">
        <f t="shared" si="11"/>
        <v>0</v>
      </c>
      <c r="AD22" s="145">
        <f t="shared" si="12"/>
        <v>0</v>
      </c>
      <c r="AE22" s="145">
        <f t="shared" si="13"/>
        <v>0</v>
      </c>
      <c r="AF22" s="145">
        <f t="shared" si="14"/>
        <v>0</v>
      </c>
      <c r="AG22" s="145">
        <f t="shared" si="15"/>
        <v>0</v>
      </c>
      <c r="AH22" s="145">
        <f t="shared" si="16"/>
        <v>173000</v>
      </c>
    </row>
    <row r="23" spans="1:34" s="50" customFormat="1" ht="15" hidden="1">
      <c r="A23" s="163" t="s">
        <v>115</v>
      </c>
      <c r="B23" s="163" t="s">
        <v>116</v>
      </c>
      <c r="C23" s="158">
        <f>C24</f>
        <v>0</v>
      </c>
      <c r="D23" s="158">
        <f aca="true" t="shared" si="25" ref="D23:V23">D24</f>
        <v>0</v>
      </c>
      <c r="E23" s="158">
        <f t="shared" si="25"/>
        <v>0</v>
      </c>
      <c r="F23" s="158">
        <f t="shared" si="25"/>
        <v>0</v>
      </c>
      <c r="G23" s="158">
        <f t="shared" si="25"/>
        <v>0</v>
      </c>
      <c r="H23" s="158">
        <f t="shared" si="25"/>
        <v>0</v>
      </c>
      <c r="I23" s="158">
        <f t="shared" si="25"/>
        <v>0</v>
      </c>
      <c r="J23" s="158">
        <f t="shared" si="25"/>
        <v>0</v>
      </c>
      <c r="K23" s="158">
        <f t="shared" si="25"/>
        <v>0</v>
      </c>
      <c r="L23" s="158">
        <f t="shared" si="25"/>
        <v>0</v>
      </c>
      <c r="M23" s="158">
        <f t="shared" si="25"/>
        <v>0</v>
      </c>
      <c r="N23" s="158">
        <f t="shared" si="25"/>
        <v>0</v>
      </c>
      <c r="O23" s="158">
        <f t="shared" si="25"/>
        <v>0</v>
      </c>
      <c r="P23" s="158">
        <f t="shared" si="25"/>
        <v>0</v>
      </c>
      <c r="Q23" s="158">
        <f t="shared" si="25"/>
        <v>0</v>
      </c>
      <c r="R23" s="158">
        <f t="shared" si="25"/>
        <v>0</v>
      </c>
      <c r="S23" s="158">
        <f t="shared" si="25"/>
        <v>0</v>
      </c>
      <c r="T23" s="158">
        <f t="shared" si="25"/>
        <v>0</v>
      </c>
      <c r="U23" s="158" t="e">
        <f t="shared" si="4"/>
        <v>#DIV/0!</v>
      </c>
      <c r="V23" s="158">
        <f t="shared" si="25"/>
        <v>0</v>
      </c>
      <c r="W23" s="144">
        <f t="shared" si="5"/>
        <v>0</v>
      </c>
      <c r="X23" s="144">
        <f t="shared" si="6"/>
        <v>0</v>
      </c>
      <c r="Y23" s="144">
        <f t="shared" si="7"/>
        <v>0</v>
      </c>
      <c r="Z23" s="144">
        <f t="shared" si="8"/>
        <v>0</v>
      </c>
      <c r="AA23" s="144">
        <f t="shared" si="9"/>
        <v>0</v>
      </c>
      <c r="AB23" s="144">
        <f t="shared" si="10"/>
        <v>0</v>
      </c>
      <c r="AC23" s="144">
        <f t="shared" si="11"/>
        <v>0</v>
      </c>
      <c r="AD23" s="144">
        <f t="shared" si="12"/>
        <v>0</v>
      </c>
      <c r="AE23" s="144">
        <f t="shared" si="13"/>
        <v>0</v>
      </c>
      <c r="AF23" s="144">
        <f t="shared" si="14"/>
        <v>0</v>
      </c>
      <c r="AG23" s="144">
        <f t="shared" si="15"/>
        <v>0</v>
      </c>
      <c r="AH23" s="144">
        <f t="shared" si="16"/>
        <v>0</v>
      </c>
    </row>
    <row r="24" spans="1:34" ht="39" hidden="1">
      <c r="A24" s="162" t="s">
        <v>117</v>
      </c>
      <c r="B24" s="162" t="s">
        <v>118</v>
      </c>
      <c r="C24" s="39">
        <f>C25+C26</f>
        <v>0</v>
      </c>
      <c r="D24" s="39">
        <f aca="true" t="shared" si="26" ref="D24:T24">D25+D26</f>
        <v>0</v>
      </c>
      <c r="E24" s="39">
        <f t="shared" si="26"/>
        <v>0</v>
      </c>
      <c r="F24" s="39">
        <f t="shared" si="26"/>
        <v>0</v>
      </c>
      <c r="G24" s="39">
        <f t="shared" si="26"/>
        <v>0</v>
      </c>
      <c r="H24" s="39">
        <f t="shared" si="26"/>
        <v>0</v>
      </c>
      <c r="I24" s="39">
        <f t="shared" si="26"/>
        <v>0</v>
      </c>
      <c r="J24" s="39">
        <f t="shared" si="26"/>
        <v>0</v>
      </c>
      <c r="K24" s="39">
        <f t="shared" si="26"/>
        <v>0</v>
      </c>
      <c r="L24" s="39">
        <f t="shared" si="26"/>
        <v>0</v>
      </c>
      <c r="M24" s="39">
        <f t="shared" si="26"/>
        <v>0</v>
      </c>
      <c r="N24" s="39">
        <f t="shared" si="26"/>
        <v>0</v>
      </c>
      <c r="O24" s="39">
        <f t="shared" si="26"/>
        <v>0</v>
      </c>
      <c r="P24" s="39">
        <f t="shared" si="26"/>
        <v>0</v>
      </c>
      <c r="Q24" s="39">
        <f t="shared" si="26"/>
        <v>0</v>
      </c>
      <c r="R24" s="39">
        <f t="shared" si="26"/>
        <v>0</v>
      </c>
      <c r="S24" s="39">
        <f t="shared" si="26"/>
        <v>0</v>
      </c>
      <c r="T24" s="39">
        <f t="shared" si="26"/>
        <v>0</v>
      </c>
      <c r="U24" s="158" t="e">
        <f t="shared" si="4"/>
        <v>#DIV/0!</v>
      </c>
      <c r="V24" s="39">
        <f>V25+V26</f>
        <v>0</v>
      </c>
      <c r="W24" s="145">
        <f t="shared" si="5"/>
        <v>0</v>
      </c>
      <c r="X24" s="145">
        <f t="shared" si="6"/>
        <v>0</v>
      </c>
      <c r="Y24" s="145">
        <f t="shared" si="7"/>
        <v>0</v>
      </c>
      <c r="Z24" s="145">
        <f t="shared" si="8"/>
        <v>0</v>
      </c>
      <c r="AA24" s="145">
        <f t="shared" si="9"/>
        <v>0</v>
      </c>
      <c r="AB24" s="145">
        <f t="shared" si="10"/>
        <v>0</v>
      </c>
      <c r="AC24" s="145">
        <f t="shared" si="11"/>
        <v>0</v>
      </c>
      <c r="AD24" s="145">
        <f t="shared" si="12"/>
        <v>0</v>
      </c>
      <c r="AE24" s="145">
        <f t="shared" si="13"/>
        <v>0</v>
      </c>
      <c r="AF24" s="145">
        <f t="shared" si="14"/>
        <v>0</v>
      </c>
      <c r="AG24" s="145">
        <f t="shared" si="15"/>
        <v>0</v>
      </c>
      <c r="AH24" s="145">
        <f t="shared" si="16"/>
        <v>0</v>
      </c>
    </row>
    <row r="25" spans="1:34" ht="51.75" hidden="1">
      <c r="A25" s="162" t="s">
        <v>119</v>
      </c>
      <c r="B25" s="162" t="s">
        <v>120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39"/>
      <c r="R25" s="39"/>
      <c r="S25" s="39"/>
      <c r="T25" s="39"/>
      <c r="U25" s="158" t="e">
        <f t="shared" si="4"/>
        <v>#DIV/0!</v>
      </c>
      <c r="V25" s="39"/>
      <c r="W25" s="145">
        <f t="shared" si="5"/>
        <v>0</v>
      </c>
      <c r="X25" s="145">
        <f t="shared" si="6"/>
        <v>0</v>
      </c>
      <c r="Y25" s="145">
        <f t="shared" si="7"/>
        <v>0</v>
      </c>
      <c r="Z25" s="145">
        <f t="shared" si="8"/>
        <v>0</v>
      </c>
      <c r="AA25" s="145">
        <f t="shared" si="9"/>
        <v>0</v>
      </c>
      <c r="AB25" s="145">
        <f t="shared" si="10"/>
        <v>0</v>
      </c>
      <c r="AC25" s="145">
        <f t="shared" si="11"/>
        <v>0</v>
      </c>
      <c r="AD25" s="145">
        <f t="shared" si="12"/>
        <v>0</v>
      </c>
      <c r="AE25" s="145">
        <f t="shared" si="13"/>
        <v>0</v>
      </c>
      <c r="AF25" s="145">
        <f t="shared" si="14"/>
        <v>0</v>
      </c>
      <c r="AG25" s="145">
        <f t="shared" si="15"/>
        <v>0</v>
      </c>
      <c r="AH25" s="145">
        <f t="shared" si="16"/>
        <v>0</v>
      </c>
    </row>
    <row r="26" spans="1:34" ht="51.75" hidden="1">
      <c r="A26" s="162" t="s">
        <v>121</v>
      </c>
      <c r="B26" s="162" t="s">
        <v>120</v>
      </c>
      <c r="C26" s="39"/>
      <c r="D26" s="39"/>
      <c r="E26" s="39"/>
      <c r="F26" s="39"/>
      <c r="G26" s="39"/>
      <c r="H26" s="39"/>
      <c r="I26" s="39"/>
      <c r="J26" s="39"/>
      <c r="K26" s="39"/>
      <c r="L26" s="146"/>
      <c r="M26" s="146"/>
      <c r="N26" s="146"/>
      <c r="O26" s="39"/>
      <c r="P26" s="40"/>
      <c r="Q26" s="39"/>
      <c r="R26" s="39"/>
      <c r="S26" s="39"/>
      <c r="T26" s="39"/>
      <c r="U26" s="158"/>
      <c r="V26" s="39"/>
      <c r="W26" s="145">
        <f t="shared" si="5"/>
        <v>0</v>
      </c>
      <c r="X26" s="145">
        <f t="shared" si="6"/>
        <v>0</v>
      </c>
      <c r="Y26" s="145">
        <f t="shared" si="7"/>
        <v>0</v>
      </c>
      <c r="Z26" s="145">
        <f t="shared" si="8"/>
        <v>0</v>
      </c>
      <c r="AA26" s="145">
        <f t="shared" si="9"/>
        <v>0</v>
      </c>
      <c r="AB26" s="145">
        <f t="shared" si="10"/>
        <v>0</v>
      </c>
      <c r="AC26" s="145">
        <f t="shared" si="11"/>
        <v>0</v>
      </c>
      <c r="AD26" s="145">
        <f t="shared" si="12"/>
        <v>0</v>
      </c>
      <c r="AE26" s="145">
        <f t="shared" si="13"/>
        <v>0</v>
      </c>
      <c r="AF26" s="145">
        <f t="shared" si="14"/>
        <v>0</v>
      </c>
      <c r="AG26" s="145">
        <f t="shared" si="15"/>
        <v>0</v>
      </c>
      <c r="AH26" s="145">
        <f t="shared" si="16"/>
        <v>0</v>
      </c>
    </row>
    <row r="27" spans="1:34" ht="26.25" hidden="1">
      <c r="A27" s="162" t="s">
        <v>270</v>
      </c>
      <c r="B27" s="163" t="s">
        <v>271</v>
      </c>
      <c r="C27" s="39"/>
      <c r="D27" s="39"/>
      <c r="E27" s="39"/>
      <c r="F27" s="39"/>
      <c r="G27" s="39"/>
      <c r="H27" s="39"/>
      <c r="I27" s="39"/>
      <c r="J27" s="39"/>
      <c r="K27" s="39"/>
      <c r="L27" s="146"/>
      <c r="M27" s="146"/>
      <c r="N27" s="146"/>
      <c r="O27" s="39"/>
      <c r="P27" s="40"/>
      <c r="Q27" s="39"/>
      <c r="R27" s="39"/>
      <c r="S27" s="39"/>
      <c r="T27" s="39">
        <f>T28</f>
        <v>0</v>
      </c>
      <c r="U27" s="158"/>
      <c r="V27" s="39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1:34" ht="15" hidden="1">
      <c r="A28" s="162" t="s">
        <v>269</v>
      </c>
      <c r="B28" s="162" t="s">
        <v>272</v>
      </c>
      <c r="C28" s="39"/>
      <c r="D28" s="39"/>
      <c r="E28" s="39"/>
      <c r="F28" s="39"/>
      <c r="G28" s="39"/>
      <c r="H28" s="39"/>
      <c r="I28" s="39"/>
      <c r="J28" s="39"/>
      <c r="K28" s="39"/>
      <c r="L28" s="146"/>
      <c r="M28" s="146"/>
      <c r="N28" s="146"/>
      <c r="O28" s="39"/>
      <c r="P28" s="40"/>
      <c r="Q28" s="39"/>
      <c r="R28" s="39"/>
      <c r="S28" s="39"/>
      <c r="T28" s="39">
        <f>T29</f>
        <v>0</v>
      </c>
      <c r="U28" s="158"/>
      <c r="V28" s="39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</row>
    <row r="29" spans="1:34" ht="26.25" hidden="1">
      <c r="A29" s="162" t="s">
        <v>268</v>
      </c>
      <c r="B29" s="162" t="s">
        <v>273</v>
      </c>
      <c r="C29" s="39"/>
      <c r="D29" s="39"/>
      <c r="E29" s="39"/>
      <c r="F29" s="39"/>
      <c r="G29" s="39"/>
      <c r="H29" s="39"/>
      <c r="I29" s="39"/>
      <c r="J29" s="39"/>
      <c r="K29" s="39"/>
      <c r="L29" s="146"/>
      <c r="M29" s="146"/>
      <c r="N29" s="146"/>
      <c r="O29" s="39"/>
      <c r="P29" s="40"/>
      <c r="Q29" s="39"/>
      <c r="R29" s="39"/>
      <c r="S29" s="39"/>
      <c r="T29" s="39">
        <f>T30</f>
        <v>0</v>
      </c>
      <c r="U29" s="158"/>
      <c r="V29" s="39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pans="1:34" ht="39" hidden="1">
      <c r="A30" s="162" t="s">
        <v>262</v>
      </c>
      <c r="B30" s="162" t="s">
        <v>263</v>
      </c>
      <c r="C30" s="39"/>
      <c r="D30" s="39"/>
      <c r="E30" s="39"/>
      <c r="F30" s="39"/>
      <c r="G30" s="39"/>
      <c r="H30" s="39"/>
      <c r="I30" s="39"/>
      <c r="J30" s="39"/>
      <c r="K30" s="39"/>
      <c r="L30" s="146"/>
      <c r="M30" s="146"/>
      <c r="N30" s="146"/>
      <c r="O30" s="39"/>
      <c r="P30" s="40"/>
      <c r="Q30" s="39"/>
      <c r="R30" s="39"/>
      <c r="S30" s="39"/>
      <c r="T30" s="39"/>
      <c r="U30" s="158"/>
      <c r="V30" s="39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4" ht="15" hidden="1">
      <c r="A31" s="162" t="s">
        <v>122</v>
      </c>
      <c r="B31" s="162" t="s">
        <v>123</v>
      </c>
      <c r="C31" s="39">
        <f>C32+C36</f>
        <v>0</v>
      </c>
      <c r="D31" s="39">
        <f aca="true" t="shared" si="27" ref="D31:T31">D32+D36</f>
        <v>0</v>
      </c>
      <c r="E31" s="39">
        <f t="shared" si="27"/>
        <v>0</v>
      </c>
      <c r="F31" s="39">
        <f t="shared" si="27"/>
        <v>0</v>
      </c>
      <c r="G31" s="39">
        <f t="shared" si="27"/>
        <v>0</v>
      </c>
      <c r="H31" s="39">
        <f t="shared" si="27"/>
        <v>0</v>
      </c>
      <c r="I31" s="39">
        <f t="shared" si="27"/>
        <v>0</v>
      </c>
      <c r="J31" s="39">
        <f t="shared" si="27"/>
        <v>0</v>
      </c>
      <c r="K31" s="39">
        <f t="shared" si="27"/>
        <v>0</v>
      </c>
      <c r="L31" s="39">
        <f t="shared" si="27"/>
        <v>0</v>
      </c>
      <c r="M31" s="39">
        <f t="shared" si="27"/>
        <v>0</v>
      </c>
      <c r="N31" s="146">
        <f t="shared" si="27"/>
        <v>0</v>
      </c>
      <c r="O31" s="39">
        <f t="shared" si="27"/>
        <v>0</v>
      </c>
      <c r="P31" s="40">
        <f t="shared" si="27"/>
        <v>0</v>
      </c>
      <c r="Q31" s="39">
        <f t="shared" si="27"/>
        <v>0</v>
      </c>
      <c r="R31" s="39">
        <f t="shared" si="27"/>
        <v>0</v>
      </c>
      <c r="S31" s="39">
        <f t="shared" si="27"/>
        <v>0</v>
      </c>
      <c r="T31" s="39">
        <f t="shared" si="27"/>
        <v>0</v>
      </c>
      <c r="U31" s="158" t="e">
        <f t="shared" si="4"/>
        <v>#DIV/0!</v>
      </c>
      <c r="V31" s="39">
        <f>V32+V36</f>
        <v>0</v>
      </c>
      <c r="W31" s="145">
        <f t="shared" si="5"/>
        <v>0</v>
      </c>
      <c r="X31" s="145">
        <f t="shared" si="6"/>
        <v>0</v>
      </c>
      <c r="Y31" s="145">
        <f t="shared" si="7"/>
        <v>0</v>
      </c>
      <c r="Z31" s="145">
        <f t="shared" si="8"/>
        <v>0</v>
      </c>
      <c r="AA31" s="145">
        <f t="shared" si="9"/>
        <v>0</v>
      </c>
      <c r="AB31" s="145">
        <f t="shared" si="10"/>
        <v>0</v>
      </c>
      <c r="AC31" s="145">
        <f t="shared" si="11"/>
        <v>0</v>
      </c>
      <c r="AD31" s="145">
        <f t="shared" si="12"/>
        <v>0</v>
      </c>
      <c r="AE31" s="145">
        <f t="shared" si="13"/>
        <v>0</v>
      </c>
      <c r="AF31" s="145">
        <f t="shared" si="14"/>
        <v>0</v>
      </c>
      <c r="AG31" s="145">
        <f t="shared" si="15"/>
        <v>0</v>
      </c>
      <c r="AH31" s="145">
        <f t="shared" si="16"/>
        <v>0</v>
      </c>
    </row>
    <row r="32" spans="1:34" ht="26.25" hidden="1">
      <c r="A32" s="162" t="s">
        <v>124</v>
      </c>
      <c r="B32" s="162" t="s">
        <v>125</v>
      </c>
      <c r="C32" s="39">
        <f>C33</f>
        <v>0</v>
      </c>
      <c r="D32" s="39">
        <f aca="true" t="shared" si="28" ref="D32:V32">D33</f>
        <v>0</v>
      </c>
      <c r="E32" s="39">
        <f t="shared" si="28"/>
        <v>0</v>
      </c>
      <c r="F32" s="39">
        <f t="shared" si="28"/>
        <v>0</v>
      </c>
      <c r="G32" s="39">
        <f t="shared" si="28"/>
        <v>0</v>
      </c>
      <c r="H32" s="39">
        <f t="shared" si="28"/>
        <v>0</v>
      </c>
      <c r="I32" s="39">
        <f t="shared" si="28"/>
        <v>0</v>
      </c>
      <c r="J32" s="39">
        <f t="shared" si="28"/>
        <v>0</v>
      </c>
      <c r="K32" s="39">
        <f t="shared" si="28"/>
        <v>0</v>
      </c>
      <c r="L32" s="39">
        <f t="shared" si="28"/>
        <v>0</v>
      </c>
      <c r="M32" s="39">
        <f t="shared" si="28"/>
        <v>0</v>
      </c>
      <c r="N32" s="146">
        <f t="shared" si="28"/>
        <v>0</v>
      </c>
      <c r="O32" s="39">
        <f t="shared" si="28"/>
        <v>0</v>
      </c>
      <c r="P32" s="40">
        <f t="shared" si="28"/>
        <v>0</v>
      </c>
      <c r="Q32" s="39">
        <f t="shared" si="28"/>
        <v>0</v>
      </c>
      <c r="R32" s="39">
        <f t="shared" si="28"/>
        <v>0</v>
      </c>
      <c r="S32" s="39">
        <f t="shared" si="28"/>
        <v>0</v>
      </c>
      <c r="T32" s="39">
        <f t="shared" si="28"/>
        <v>0</v>
      </c>
      <c r="U32" s="158" t="e">
        <f t="shared" si="4"/>
        <v>#DIV/0!</v>
      </c>
      <c r="V32" s="39">
        <f t="shared" si="28"/>
        <v>0</v>
      </c>
      <c r="W32" s="145">
        <f t="shared" si="5"/>
        <v>0</v>
      </c>
      <c r="X32" s="145">
        <f t="shared" si="6"/>
        <v>0</v>
      </c>
      <c r="Y32" s="145">
        <f t="shared" si="7"/>
        <v>0</v>
      </c>
      <c r="Z32" s="145">
        <f t="shared" si="8"/>
        <v>0</v>
      </c>
      <c r="AA32" s="145">
        <f t="shared" si="9"/>
        <v>0</v>
      </c>
      <c r="AB32" s="145">
        <f t="shared" si="10"/>
        <v>0</v>
      </c>
      <c r="AC32" s="145">
        <f t="shared" si="11"/>
        <v>0</v>
      </c>
      <c r="AD32" s="145">
        <f t="shared" si="12"/>
        <v>0</v>
      </c>
      <c r="AE32" s="145">
        <f t="shared" si="13"/>
        <v>0</v>
      </c>
      <c r="AF32" s="145">
        <f t="shared" si="14"/>
        <v>0</v>
      </c>
      <c r="AG32" s="145">
        <f t="shared" si="15"/>
        <v>0</v>
      </c>
      <c r="AH32" s="145">
        <f t="shared" si="16"/>
        <v>0</v>
      </c>
    </row>
    <row r="33" spans="1:34" ht="51.75" hidden="1">
      <c r="A33" s="162" t="s">
        <v>126</v>
      </c>
      <c r="B33" s="162" t="s">
        <v>328</v>
      </c>
      <c r="C33" s="39">
        <f>C34</f>
        <v>0</v>
      </c>
      <c r="D33" s="39">
        <f aca="true" t="shared" si="29" ref="D33:V33">D34</f>
        <v>0</v>
      </c>
      <c r="E33" s="39">
        <f t="shared" si="29"/>
        <v>0</v>
      </c>
      <c r="F33" s="39">
        <f t="shared" si="29"/>
        <v>0</v>
      </c>
      <c r="G33" s="39">
        <f t="shared" si="29"/>
        <v>0</v>
      </c>
      <c r="H33" s="39">
        <f t="shared" si="29"/>
        <v>0</v>
      </c>
      <c r="I33" s="39">
        <f t="shared" si="29"/>
        <v>0</v>
      </c>
      <c r="J33" s="39">
        <f t="shared" si="29"/>
        <v>0</v>
      </c>
      <c r="K33" s="39">
        <f t="shared" si="29"/>
        <v>0</v>
      </c>
      <c r="L33" s="39">
        <f t="shared" si="29"/>
        <v>0</v>
      </c>
      <c r="M33" s="39">
        <f t="shared" si="29"/>
        <v>0</v>
      </c>
      <c r="N33" s="146">
        <f t="shared" si="29"/>
        <v>0</v>
      </c>
      <c r="O33" s="39">
        <f t="shared" si="29"/>
        <v>0</v>
      </c>
      <c r="P33" s="40">
        <f t="shared" si="29"/>
        <v>0</v>
      </c>
      <c r="Q33" s="39">
        <f t="shared" si="29"/>
        <v>0</v>
      </c>
      <c r="R33" s="39">
        <f t="shared" si="29"/>
        <v>0</v>
      </c>
      <c r="S33" s="39">
        <f t="shared" si="29"/>
        <v>0</v>
      </c>
      <c r="T33" s="39">
        <f t="shared" si="29"/>
        <v>0</v>
      </c>
      <c r="U33" s="158" t="e">
        <f t="shared" si="4"/>
        <v>#DIV/0!</v>
      </c>
      <c r="V33" s="39">
        <f t="shared" si="29"/>
        <v>0</v>
      </c>
      <c r="W33" s="145">
        <f t="shared" si="5"/>
        <v>0</v>
      </c>
      <c r="X33" s="145">
        <f t="shared" si="6"/>
        <v>0</v>
      </c>
      <c r="Y33" s="145">
        <f t="shared" si="7"/>
        <v>0</v>
      </c>
      <c r="Z33" s="145">
        <f t="shared" si="8"/>
        <v>0</v>
      </c>
      <c r="AA33" s="145">
        <f t="shared" si="9"/>
        <v>0</v>
      </c>
      <c r="AB33" s="145">
        <f t="shared" si="10"/>
        <v>0</v>
      </c>
      <c r="AC33" s="145">
        <f t="shared" si="11"/>
        <v>0</v>
      </c>
      <c r="AD33" s="145">
        <f t="shared" si="12"/>
        <v>0</v>
      </c>
      <c r="AE33" s="145">
        <f t="shared" si="13"/>
        <v>0</v>
      </c>
      <c r="AF33" s="145">
        <f t="shared" si="14"/>
        <v>0</v>
      </c>
      <c r="AG33" s="145">
        <f t="shared" si="15"/>
        <v>0</v>
      </c>
      <c r="AH33" s="145">
        <f t="shared" si="16"/>
        <v>0</v>
      </c>
    </row>
    <row r="34" spans="1:34" ht="51.75" hidden="1">
      <c r="A34" s="162" t="s">
        <v>327</v>
      </c>
      <c r="B34" s="162" t="s">
        <v>328</v>
      </c>
      <c r="C34" s="39">
        <f>C35</f>
        <v>0</v>
      </c>
      <c r="D34" s="39">
        <f aca="true" t="shared" si="30" ref="D34:V34">D35</f>
        <v>0</v>
      </c>
      <c r="E34" s="39">
        <f t="shared" si="30"/>
        <v>0</v>
      </c>
      <c r="F34" s="39">
        <f t="shared" si="30"/>
        <v>0</v>
      </c>
      <c r="G34" s="39">
        <f t="shared" si="30"/>
        <v>0</v>
      </c>
      <c r="H34" s="39">
        <f t="shared" si="30"/>
        <v>0</v>
      </c>
      <c r="I34" s="39">
        <f t="shared" si="30"/>
        <v>0</v>
      </c>
      <c r="J34" s="39">
        <f t="shared" si="30"/>
        <v>0</v>
      </c>
      <c r="K34" s="39">
        <f t="shared" si="30"/>
        <v>0</v>
      </c>
      <c r="L34" s="39">
        <f t="shared" si="30"/>
        <v>0</v>
      </c>
      <c r="M34" s="39">
        <f t="shared" si="30"/>
        <v>0</v>
      </c>
      <c r="N34" s="146">
        <f t="shared" si="30"/>
        <v>0</v>
      </c>
      <c r="O34" s="39">
        <f t="shared" si="30"/>
        <v>0</v>
      </c>
      <c r="P34" s="40">
        <f t="shared" si="30"/>
        <v>0</v>
      </c>
      <c r="Q34" s="39">
        <f t="shared" si="30"/>
        <v>0</v>
      </c>
      <c r="R34" s="39">
        <f t="shared" si="30"/>
        <v>0</v>
      </c>
      <c r="S34" s="39">
        <f t="shared" si="30"/>
        <v>0</v>
      </c>
      <c r="T34" s="39">
        <f t="shared" si="30"/>
        <v>0</v>
      </c>
      <c r="U34" s="158" t="e">
        <f t="shared" si="4"/>
        <v>#DIV/0!</v>
      </c>
      <c r="V34" s="39">
        <f t="shared" si="30"/>
        <v>0</v>
      </c>
      <c r="W34" s="145">
        <f t="shared" si="5"/>
        <v>0</v>
      </c>
      <c r="X34" s="145">
        <f t="shared" si="6"/>
        <v>0</v>
      </c>
      <c r="Y34" s="145">
        <f t="shared" si="7"/>
        <v>0</v>
      </c>
      <c r="Z34" s="145">
        <f t="shared" si="8"/>
        <v>0</v>
      </c>
      <c r="AA34" s="145">
        <f t="shared" si="9"/>
        <v>0</v>
      </c>
      <c r="AB34" s="145">
        <f t="shared" si="10"/>
        <v>0</v>
      </c>
      <c r="AC34" s="145">
        <f t="shared" si="11"/>
        <v>0</v>
      </c>
      <c r="AD34" s="145">
        <f t="shared" si="12"/>
        <v>0</v>
      </c>
      <c r="AE34" s="145">
        <f t="shared" si="13"/>
        <v>0</v>
      </c>
      <c r="AF34" s="145">
        <f t="shared" si="14"/>
        <v>0</v>
      </c>
      <c r="AG34" s="145">
        <f t="shared" si="15"/>
        <v>0</v>
      </c>
      <c r="AH34" s="145">
        <f t="shared" si="16"/>
        <v>0</v>
      </c>
    </row>
    <row r="35" spans="1:34" ht="51.75" hidden="1">
      <c r="A35" s="162" t="s">
        <v>326</v>
      </c>
      <c r="B35" s="162" t="s">
        <v>328</v>
      </c>
      <c r="C35" s="39"/>
      <c r="D35" s="39"/>
      <c r="E35" s="39"/>
      <c r="F35" s="39"/>
      <c r="G35" s="39"/>
      <c r="H35" s="39"/>
      <c r="I35" s="39"/>
      <c r="J35" s="39"/>
      <c r="K35" s="39"/>
      <c r="L35" s="146"/>
      <c r="M35" s="146"/>
      <c r="N35" s="146"/>
      <c r="O35" s="39"/>
      <c r="P35" s="40"/>
      <c r="Q35" s="39"/>
      <c r="R35" s="39"/>
      <c r="S35" s="39"/>
      <c r="T35" s="39"/>
      <c r="U35" s="158" t="e">
        <f t="shared" si="4"/>
        <v>#DIV/0!</v>
      </c>
      <c r="V35" s="39"/>
      <c r="W35" s="145">
        <f t="shared" si="5"/>
        <v>0</v>
      </c>
      <c r="X35" s="145">
        <f t="shared" si="6"/>
        <v>0</v>
      </c>
      <c r="Y35" s="145">
        <f t="shared" si="7"/>
        <v>0</v>
      </c>
      <c r="Z35" s="145">
        <f t="shared" si="8"/>
        <v>0</v>
      </c>
      <c r="AA35" s="145">
        <f t="shared" si="9"/>
        <v>0</v>
      </c>
      <c r="AB35" s="145">
        <f t="shared" si="10"/>
        <v>0</v>
      </c>
      <c r="AC35" s="145">
        <f t="shared" si="11"/>
        <v>0</v>
      </c>
      <c r="AD35" s="145">
        <f t="shared" si="12"/>
        <v>0</v>
      </c>
      <c r="AE35" s="145">
        <f t="shared" si="13"/>
        <v>0</v>
      </c>
      <c r="AF35" s="145">
        <f t="shared" si="14"/>
        <v>0</v>
      </c>
      <c r="AG35" s="145">
        <f t="shared" si="15"/>
        <v>0</v>
      </c>
      <c r="AH35" s="145">
        <f t="shared" si="16"/>
        <v>0</v>
      </c>
    </row>
    <row r="36" spans="1:34" ht="26.25" hidden="1">
      <c r="A36" s="105" t="s">
        <v>127</v>
      </c>
      <c r="B36" s="105" t="s">
        <v>128</v>
      </c>
      <c r="C36" s="39">
        <f>C37</f>
        <v>0</v>
      </c>
      <c r="D36" s="39">
        <f aca="true" t="shared" si="31" ref="D36:V36">D37</f>
        <v>0</v>
      </c>
      <c r="E36" s="39">
        <f t="shared" si="31"/>
        <v>0</v>
      </c>
      <c r="F36" s="39"/>
      <c r="G36" s="39"/>
      <c r="H36" s="39"/>
      <c r="I36" s="39"/>
      <c r="J36" s="39">
        <f t="shared" si="31"/>
        <v>0</v>
      </c>
      <c r="K36" s="39">
        <f t="shared" si="31"/>
        <v>0</v>
      </c>
      <c r="L36" s="146"/>
      <c r="M36" s="146"/>
      <c r="N36" s="146">
        <f t="shared" si="31"/>
        <v>0</v>
      </c>
      <c r="O36" s="39">
        <f t="shared" si="31"/>
        <v>0</v>
      </c>
      <c r="P36" s="40">
        <f t="shared" si="31"/>
        <v>0</v>
      </c>
      <c r="Q36" s="39">
        <f t="shared" si="31"/>
        <v>0</v>
      </c>
      <c r="R36" s="39">
        <f t="shared" si="31"/>
        <v>0</v>
      </c>
      <c r="S36" s="39">
        <f t="shared" si="31"/>
        <v>0</v>
      </c>
      <c r="T36" s="39"/>
      <c r="U36" s="158"/>
      <c r="V36" s="39">
        <f t="shared" si="31"/>
        <v>0</v>
      </c>
      <c r="W36" s="145">
        <f t="shared" si="5"/>
        <v>0</v>
      </c>
      <c r="X36" s="145">
        <f t="shared" si="6"/>
        <v>0</v>
      </c>
      <c r="Y36" s="145">
        <f t="shared" si="7"/>
        <v>0</v>
      </c>
      <c r="Z36" s="145">
        <f t="shared" si="8"/>
        <v>0</v>
      </c>
      <c r="AA36" s="145">
        <f t="shared" si="9"/>
        <v>0</v>
      </c>
      <c r="AB36" s="145">
        <f t="shared" si="10"/>
        <v>0</v>
      </c>
      <c r="AC36" s="145">
        <f t="shared" si="11"/>
        <v>0</v>
      </c>
      <c r="AD36" s="145">
        <f t="shared" si="12"/>
        <v>0</v>
      </c>
      <c r="AE36" s="145">
        <f t="shared" si="13"/>
        <v>0</v>
      </c>
      <c r="AF36" s="145">
        <f t="shared" si="14"/>
        <v>0</v>
      </c>
      <c r="AG36" s="145">
        <f t="shared" si="15"/>
        <v>0</v>
      </c>
      <c r="AH36" s="145">
        <f t="shared" si="16"/>
        <v>0</v>
      </c>
    </row>
    <row r="37" spans="1:34" ht="51.75" hidden="1">
      <c r="A37" s="105" t="s">
        <v>129</v>
      </c>
      <c r="B37" s="105" t="s">
        <v>130</v>
      </c>
      <c r="C37" s="39">
        <f>C38</f>
        <v>0</v>
      </c>
      <c r="D37" s="39">
        <f aca="true" t="shared" si="32" ref="D37:V37">D38</f>
        <v>0</v>
      </c>
      <c r="E37" s="39">
        <f t="shared" si="32"/>
        <v>0</v>
      </c>
      <c r="F37" s="39"/>
      <c r="G37" s="39"/>
      <c r="H37" s="39"/>
      <c r="I37" s="39"/>
      <c r="J37" s="39">
        <f t="shared" si="32"/>
        <v>0</v>
      </c>
      <c r="K37" s="39">
        <f t="shared" si="32"/>
        <v>0</v>
      </c>
      <c r="L37" s="146"/>
      <c r="M37" s="146"/>
      <c r="N37" s="146">
        <f t="shared" si="32"/>
        <v>0</v>
      </c>
      <c r="O37" s="39">
        <f t="shared" si="32"/>
        <v>0</v>
      </c>
      <c r="P37" s="40">
        <f t="shared" si="32"/>
        <v>0</v>
      </c>
      <c r="Q37" s="39">
        <f t="shared" si="32"/>
        <v>0</v>
      </c>
      <c r="R37" s="39">
        <f t="shared" si="32"/>
        <v>0</v>
      </c>
      <c r="S37" s="39">
        <f t="shared" si="32"/>
        <v>0</v>
      </c>
      <c r="T37" s="39"/>
      <c r="U37" s="158"/>
      <c r="V37" s="39">
        <f t="shared" si="32"/>
        <v>0</v>
      </c>
      <c r="W37" s="145">
        <f t="shared" si="5"/>
        <v>0</v>
      </c>
      <c r="X37" s="145">
        <f t="shared" si="6"/>
        <v>0</v>
      </c>
      <c r="Y37" s="145">
        <f t="shared" si="7"/>
        <v>0</v>
      </c>
      <c r="Z37" s="145">
        <f t="shared" si="8"/>
        <v>0</v>
      </c>
      <c r="AA37" s="145">
        <f t="shared" si="9"/>
        <v>0</v>
      </c>
      <c r="AB37" s="145">
        <f t="shared" si="10"/>
        <v>0</v>
      </c>
      <c r="AC37" s="145">
        <f t="shared" si="11"/>
        <v>0</v>
      </c>
      <c r="AD37" s="145">
        <f t="shared" si="12"/>
        <v>0</v>
      </c>
      <c r="AE37" s="145">
        <f t="shared" si="13"/>
        <v>0</v>
      </c>
      <c r="AF37" s="145">
        <f t="shared" si="14"/>
        <v>0</v>
      </c>
      <c r="AG37" s="145">
        <f t="shared" si="15"/>
        <v>0</v>
      </c>
      <c r="AH37" s="145">
        <f t="shared" si="16"/>
        <v>0</v>
      </c>
    </row>
    <row r="38" spans="1:34" ht="26.25" hidden="1">
      <c r="A38" s="105" t="s">
        <v>131</v>
      </c>
      <c r="B38" s="105" t="s">
        <v>132</v>
      </c>
      <c r="C38" s="39">
        <f>C39</f>
        <v>0</v>
      </c>
      <c r="D38" s="39">
        <f aca="true" t="shared" si="33" ref="D38:V38">D39</f>
        <v>0</v>
      </c>
      <c r="E38" s="39">
        <f t="shared" si="33"/>
        <v>0</v>
      </c>
      <c r="F38" s="39"/>
      <c r="G38" s="39"/>
      <c r="H38" s="39"/>
      <c r="I38" s="39"/>
      <c r="J38" s="39">
        <f t="shared" si="33"/>
        <v>0</v>
      </c>
      <c r="K38" s="39">
        <f t="shared" si="33"/>
        <v>0</v>
      </c>
      <c r="L38" s="146"/>
      <c r="M38" s="146"/>
      <c r="N38" s="146">
        <f t="shared" si="33"/>
        <v>0</v>
      </c>
      <c r="O38" s="39">
        <f t="shared" si="33"/>
        <v>0</v>
      </c>
      <c r="P38" s="40">
        <f t="shared" si="33"/>
        <v>0</v>
      </c>
      <c r="Q38" s="39">
        <f t="shared" si="33"/>
        <v>0</v>
      </c>
      <c r="R38" s="39">
        <f t="shared" si="33"/>
        <v>0</v>
      </c>
      <c r="S38" s="39">
        <f t="shared" si="33"/>
        <v>0</v>
      </c>
      <c r="T38" s="39"/>
      <c r="U38" s="158"/>
      <c r="V38" s="39">
        <f t="shared" si="33"/>
        <v>0</v>
      </c>
      <c r="W38" s="145">
        <f t="shared" si="5"/>
        <v>0</v>
      </c>
      <c r="X38" s="145">
        <f t="shared" si="6"/>
        <v>0</v>
      </c>
      <c r="Y38" s="145">
        <f t="shared" si="7"/>
        <v>0</v>
      </c>
      <c r="Z38" s="145">
        <f t="shared" si="8"/>
        <v>0</v>
      </c>
      <c r="AA38" s="145">
        <f t="shared" si="9"/>
        <v>0</v>
      </c>
      <c r="AB38" s="145">
        <f t="shared" si="10"/>
        <v>0</v>
      </c>
      <c r="AC38" s="145">
        <f t="shared" si="11"/>
        <v>0</v>
      </c>
      <c r="AD38" s="145">
        <f t="shared" si="12"/>
        <v>0</v>
      </c>
      <c r="AE38" s="145">
        <f t="shared" si="13"/>
        <v>0</v>
      </c>
      <c r="AF38" s="145">
        <f t="shared" si="14"/>
        <v>0</v>
      </c>
      <c r="AG38" s="145">
        <f t="shared" si="15"/>
        <v>0</v>
      </c>
      <c r="AH38" s="145">
        <f t="shared" si="16"/>
        <v>0</v>
      </c>
    </row>
    <row r="39" spans="1:34" ht="39" hidden="1">
      <c r="A39" s="105" t="s">
        <v>325</v>
      </c>
      <c r="B39" s="105" t="s">
        <v>133</v>
      </c>
      <c r="C39" s="39"/>
      <c r="D39" s="39"/>
      <c r="E39" s="39"/>
      <c r="F39" s="39"/>
      <c r="G39" s="39"/>
      <c r="H39" s="39"/>
      <c r="I39" s="39"/>
      <c r="J39" s="39"/>
      <c r="K39" s="39"/>
      <c r="L39" s="146"/>
      <c r="M39" s="146"/>
      <c r="N39" s="146"/>
      <c r="O39" s="39"/>
      <c r="P39" s="40"/>
      <c r="Q39" s="39"/>
      <c r="R39" s="39"/>
      <c r="S39" s="39"/>
      <c r="T39" s="39"/>
      <c r="U39" s="158"/>
      <c r="V39" s="39"/>
      <c r="W39" s="145">
        <f t="shared" si="5"/>
        <v>0</v>
      </c>
      <c r="X39" s="145">
        <f t="shared" si="6"/>
        <v>0</v>
      </c>
      <c r="Y39" s="145">
        <f t="shared" si="7"/>
        <v>0</v>
      </c>
      <c r="Z39" s="145">
        <f t="shared" si="8"/>
        <v>0</v>
      </c>
      <c r="AA39" s="145">
        <f t="shared" si="9"/>
        <v>0</v>
      </c>
      <c r="AB39" s="145">
        <f t="shared" si="10"/>
        <v>0</v>
      </c>
      <c r="AC39" s="145">
        <f t="shared" si="11"/>
        <v>0</v>
      </c>
      <c r="AD39" s="145">
        <f t="shared" si="12"/>
        <v>0</v>
      </c>
      <c r="AE39" s="145">
        <f t="shared" si="13"/>
        <v>0</v>
      </c>
      <c r="AF39" s="145">
        <f t="shared" si="14"/>
        <v>0</v>
      </c>
      <c r="AG39" s="145">
        <f t="shared" si="15"/>
        <v>0</v>
      </c>
      <c r="AH39" s="145">
        <f t="shared" si="16"/>
        <v>0</v>
      </c>
    </row>
    <row r="40" spans="1:34" s="50" customFormat="1" ht="15">
      <c r="A40" s="51" t="s">
        <v>134</v>
      </c>
      <c r="B40" s="51" t="s">
        <v>135</v>
      </c>
      <c r="C40" s="158">
        <f>C41</f>
        <v>1610257</v>
      </c>
      <c r="D40" s="158">
        <f aca="true" t="shared" si="34" ref="D40:V40">D41</f>
        <v>1610257</v>
      </c>
      <c r="E40" s="158">
        <f t="shared" si="34"/>
        <v>1928257</v>
      </c>
      <c r="F40" s="158">
        <f t="shared" si="34"/>
        <v>1928257</v>
      </c>
      <c r="G40" s="158">
        <f t="shared" si="34"/>
        <v>0</v>
      </c>
      <c r="H40" s="158">
        <f t="shared" si="34"/>
        <v>0</v>
      </c>
      <c r="I40" s="158">
        <f t="shared" si="34"/>
        <v>0</v>
      </c>
      <c r="J40" s="158">
        <f t="shared" si="34"/>
        <v>0</v>
      </c>
      <c r="K40" s="158">
        <f t="shared" si="34"/>
        <v>0</v>
      </c>
      <c r="L40" s="158">
        <f t="shared" si="34"/>
        <v>0</v>
      </c>
      <c r="M40" s="158">
        <f t="shared" si="34"/>
        <v>0</v>
      </c>
      <c r="N40" s="158">
        <f t="shared" si="34"/>
        <v>0</v>
      </c>
      <c r="O40" s="158">
        <f t="shared" si="34"/>
        <v>1928257</v>
      </c>
      <c r="P40" s="158">
        <f t="shared" si="34"/>
        <v>0</v>
      </c>
      <c r="Q40" s="158">
        <f t="shared" si="34"/>
        <v>0</v>
      </c>
      <c r="R40" s="158">
        <f t="shared" si="34"/>
        <v>0</v>
      </c>
      <c r="S40" s="158">
        <f t="shared" si="34"/>
        <v>0</v>
      </c>
      <c r="T40" s="158">
        <f t="shared" si="34"/>
        <v>720564.25</v>
      </c>
      <c r="U40" s="158">
        <f t="shared" si="4"/>
        <v>37.368683220130926</v>
      </c>
      <c r="V40" s="158">
        <f t="shared" si="34"/>
        <v>0</v>
      </c>
      <c r="W40" s="144">
        <f t="shared" si="5"/>
        <v>0</v>
      </c>
      <c r="X40" s="144">
        <f t="shared" si="6"/>
        <v>318000</v>
      </c>
      <c r="Y40" s="144">
        <f t="shared" si="7"/>
        <v>0</v>
      </c>
      <c r="Z40" s="144">
        <f t="shared" si="8"/>
        <v>-1928257</v>
      </c>
      <c r="AA40" s="144">
        <f t="shared" si="9"/>
        <v>0</v>
      </c>
      <c r="AB40" s="144">
        <f t="shared" si="10"/>
        <v>0</v>
      </c>
      <c r="AC40" s="144">
        <f t="shared" si="11"/>
        <v>0</v>
      </c>
      <c r="AD40" s="144">
        <f t="shared" si="12"/>
        <v>0</v>
      </c>
      <c r="AE40" s="144">
        <f t="shared" si="13"/>
        <v>0</v>
      </c>
      <c r="AF40" s="144">
        <f t="shared" si="14"/>
        <v>0</v>
      </c>
      <c r="AG40" s="144">
        <f t="shared" si="15"/>
        <v>0</v>
      </c>
      <c r="AH40" s="144">
        <f t="shared" si="16"/>
        <v>1928257</v>
      </c>
    </row>
    <row r="41" spans="1:34" s="50" customFormat="1" ht="26.25">
      <c r="A41" s="51" t="s">
        <v>136</v>
      </c>
      <c r="B41" s="51" t="s">
        <v>137</v>
      </c>
      <c r="C41" s="158">
        <f>C42+C47+C51</f>
        <v>1610257</v>
      </c>
      <c r="D41" s="158">
        <f aca="true" t="shared" si="35" ref="D41:T41">D42+D47+D51</f>
        <v>1610257</v>
      </c>
      <c r="E41" s="158">
        <f t="shared" si="35"/>
        <v>1928257</v>
      </c>
      <c r="F41" s="158">
        <f t="shared" si="35"/>
        <v>1928257</v>
      </c>
      <c r="G41" s="158">
        <f t="shared" si="35"/>
        <v>0</v>
      </c>
      <c r="H41" s="158">
        <f t="shared" si="35"/>
        <v>0</v>
      </c>
      <c r="I41" s="158">
        <f t="shared" si="35"/>
        <v>0</v>
      </c>
      <c r="J41" s="158">
        <f t="shared" si="35"/>
        <v>0</v>
      </c>
      <c r="K41" s="158">
        <f t="shared" si="35"/>
        <v>0</v>
      </c>
      <c r="L41" s="158">
        <f t="shared" si="35"/>
        <v>0</v>
      </c>
      <c r="M41" s="158">
        <f t="shared" si="35"/>
        <v>0</v>
      </c>
      <c r="N41" s="158">
        <f t="shared" si="35"/>
        <v>0</v>
      </c>
      <c r="O41" s="158">
        <f t="shared" si="35"/>
        <v>1928257</v>
      </c>
      <c r="P41" s="158">
        <f t="shared" si="35"/>
        <v>0</v>
      </c>
      <c r="Q41" s="158">
        <f t="shared" si="35"/>
        <v>0</v>
      </c>
      <c r="R41" s="158">
        <f t="shared" si="35"/>
        <v>0</v>
      </c>
      <c r="S41" s="158">
        <f t="shared" si="35"/>
        <v>0</v>
      </c>
      <c r="T41" s="158">
        <f t="shared" si="35"/>
        <v>720564.25</v>
      </c>
      <c r="U41" s="158">
        <f t="shared" si="4"/>
        <v>37.368683220130926</v>
      </c>
      <c r="V41" s="158">
        <f>V42+V47+V51</f>
        <v>0</v>
      </c>
      <c r="W41" s="144">
        <f t="shared" si="5"/>
        <v>0</v>
      </c>
      <c r="X41" s="144">
        <f t="shared" si="6"/>
        <v>318000</v>
      </c>
      <c r="Y41" s="144">
        <f t="shared" si="7"/>
        <v>0</v>
      </c>
      <c r="Z41" s="144">
        <f t="shared" si="8"/>
        <v>-1928257</v>
      </c>
      <c r="AA41" s="144">
        <f t="shared" si="9"/>
        <v>0</v>
      </c>
      <c r="AB41" s="144">
        <f t="shared" si="10"/>
        <v>0</v>
      </c>
      <c r="AC41" s="144">
        <f t="shared" si="11"/>
        <v>0</v>
      </c>
      <c r="AD41" s="144">
        <f t="shared" si="12"/>
        <v>0</v>
      </c>
      <c r="AE41" s="144">
        <f t="shared" si="13"/>
        <v>0</v>
      </c>
      <c r="AF41" s="144">
        <f t="shared" si="14"/>
        <v>0</v>
      </c>
      <c r="AG41" s="144">
        <f t="shared" si="15"/>
        <v>0</v>
      </c>
      <c r="AH41" s="144">
        <f t="shared" si="16"/>
        <v>1928257</v>
      </c>
    </row>
    <row r="42" spans="1:34" ht="26.25">
      <c r="A42" s="51" t="s">
        <v>379</v>
      </c>
      <c r="B42" s="51" t="s">
        <v>138</v>
      </c>
      <c r="C42" s="39">
        <f>C43+C45</f>
        <v>1551000</v>
      </c>
      <c r="D42" s="39">
        <f aca="true" t="shared" si="36" ref="D42:T42">D43+D45</f>
        <v>1551000</v>
      </c>
      <c r="E42" s="39">
        <f t="shared" si="36"/>
        <v>1551000</v>
      </c>
      <c r="F42" s="39">
        <f t="shared" si="36"/>
        <v>1551000</v>
      </c>
      <c r="G42" s="39">
        <f t="shared" si="36"/>
        <v>0</v>
      </c>
      <c r="H42" s="39">
        <f t="shared" si="36"/>
        <v>0</v>
      </c>
      <c r="I42" s="39">
        <f t="shared" si="36"/>
        <v>0</v>
      </c>
      <c r="J42" s="39">
        <f t="shared" si="36"/>
        <v>0</v>
      </c>
      <c r="K42" s="39">
        <f t="shared" si="36"/>
        <v>0</v>
      </c>
      <c r="L42" s="39">
        <f t="shared" si="36"/>
        <v>0</v>
      </c>
      <c r="M42" s="39">
        <f t="shared" si="36"/>
        <v>0</v>
      </c>
      <c r="N42" s="39">
        <f t="shared" si="36"/>
        <v>0</v>
      </c>
      <c r="O42" s="39">
        <f t="shared" si="36"/>
        <v>1551000</v>
      </c>
      <c r="P42" s="39">
        <f t="shared" si="36"/>
        <v>0</v>
      </c>
      <c r="Q42" s="39">
        <f t="shared" si="36"/>
        <v>0</v>
      </c>
      <c r="R42" s="39">
        <f t="shared" si="36"/>
        <v>0</v>
      </c>
      <c r="S42" s="39">
        <f t="shared" si="36"/>
        <v>0</v>
      </c>
      <c r="T42" s="39">
        <f t="shared" si="36"/>
        <v>387750</v>
      </c>
      <c r="U42" s="158">
        <f t="shared" si="4"/>
        <v>25</v>
      </c>
      <c r="V42" s="39">
        <f>V43+V45</f>
        <v>0</v>
      </c>
      <c r="W42" s="145">
        <f t="shared" si="5"/>
        <v>0</v>
      </c>
      <c r="X42" s="145">
        <f t="shared" si="6"/>
        <v>0</v>
      </c>
      <c r="Y42" s="145">
        <f t="shared" si="7"/>
        <v>0</v>
      </c>
      <c r="Z42" s="145">
        <f t="shared" si="8"/>
        <v>-1551000</v>
      </c>
      <c r="AA42" s="145">
        <f t="shared" si="9"/>
        <v>0</v>
      </c>
      <c r="AB42" s="145">
        <f t="shared" si="10"/>
        <v>0</v>
      </c>
      <c r="AC42" s="145">
        <f t="shared" si="11"/>
        <v>0</v>
      </c>
      <c r="AD42" s="145">
        <f t="shared" si="12"/>
        <v>0</v>
      </c>
      <c r="AE42" s="145">
        <f t="shared" si="13"/>
        <v>0</v>
      </c>
      <c r="AF42" s="145">
        <f t="shared" si="14"/>
        <v>0</v>
      </c>
      <c r="AG42" s="145">
        <f t="shared" si="15"/>
        <v>0</v>
      </c>
      <c r="AH42" s="145">
        <f t="shared" si="16"/>
        <v>1551000</v>
      </c>
    </row>
    <row r="43" spans="1:34" ht="26.25">
      <c r="A43" s="105" t="s">
        <v>378</v>
      </c>
      <c r="B43" s="105" t="s">
        <v>139</v>
      </c>
      <c r="C43" s="39">
        <f>C44</f>
        <v>115000</v>
      </c>
      <c r="D43" s="39">
        <f aca="true" t="shared" si="37" ref="D43:V43">D44</f>
        <v>115000</v>
      </c>
      <c r="E43" s="39">
        <f t="shared" si="37"/>
        <v>115000</v>
      </c>
      <c r="F43" s="39">
        <f t="shared" si="37"/>
        <v>115000</v>
      </c>
      <c r="G43" s="39">
        <f t="shared" si="37"/>
        <v>0</v>
      </c>
      <c r="H43" s="39">
        <f t="shared" si="37"/>
        <v>0</v>
      </c>
      <c r="I43" s="39">
        <f t="shared" si="37"/>
        <v>0</v>
      </c>
      <c r="J43" s="39">
        <f t="shared" si="37"/>
        <v>0</v>
      </c>
      <c r="K43" s="39">
        <f t="shared" si="37"/>
        <v>0</v>
      </c>
      <c r="L43" s="39">
        <f t="shared" si="37"/>
        <v>0</v>
      </c>
      <c r="M43" s="39">
        <f t="shared" si="37"/>
        <v>0</v>
      </c>
      <c r="N43" s="39">
        <f t="shared" si="37"/>
        <v>0</v>
      </c>
      <c r="O43" s="39">
        <f t="shared" si="37"/>
        <v>115000</v>
      </c>
      <c r="P43" s="39">
        <f t="shared" si="37"/>
        <v>0</v>
      </c>
      <c r="Q43" s="39">
        <f t="shared" si="37"/>
        <v>0</v>
      </c>
      <c r="R43" s="39">
        <f t="shared" si="37"/>
        <v>0</v>
      </c>
      <c r="S43" s="39">
        <f t="shared" si="37"/>
        <v>0</v>
      </c>
      <c r="T43" s="39">
        <f t="shared" si="37"/>
        <v>28750</v>
      </c>
      <c r="U43" s="158">
        <f t="shared" si="4"/>
        <v>25</v>
      </c>
      <c r="V43" s="39">
        <f t="shared" si="37"/>
        <v>0</v>
      </c>
      <c r="W43" s="145">
        <f t="shared" si="5"/>
        <v>0</v>
      </c>
      <c r="X43" s="145">
        <f t="shared" si="6"/>
        <v>0</v>
      </c>
      <c r="Y43" s="145">
        <f t="shared" si="7"/>
        <v>0</v>
      </c>
      <c r="Z43" s="145">
        <f t="shared" si="8"/>
        <v>-115000</v>
      </c>
      <c r="AA43" s="145">
        <f t="shared" si="9"/>
        <v>0</v>
      </c>
      <c r="AB43" s="145">
        <f t="shared" si="10"/>
        <v>0</v>
      </c>
      <c r="AC43" s="145">
        <f t="shared" si="11"/>
        <v>0</v>
      </c>
      <c r="AD43" s="145">
        <f t="shared" si="12"/>
        <v>0</v>
      </c>
      <c r="AE43" s="145">
        <f t="shared" si="13"/>
        <v>0</v>
      </c>
      <c r="AF43" s="145">
        <f t="shared" si="14"/>
        <v>0</v>
      </c>
      <c r="AG43" s="145">
        <f t="shared" si="15"/>
        <v>0</v>
      </c>
      <c r="AH43" s="145">
        <f t="shared" si="16"/>
        <v>115000</v>
      </c>
    </row>
    <row r="44" spans="1:34" ht="26.25">
      <c r="A44" s="105" t="s">
        <v>375</v>
      </c>
      <c r="B44" s="105" t="s">
        <v>139</v>
      </c>
      <c r="C44" s="39">
        <v>115000</v>
      </c>
      <c r="D44" s="39">
        <v>115000</v>
      </c>
      <c r="E44" s="39">
        <v>115000</v>
      </c>
      <c r="F44" s="39">
        <v>115000</v>
      </c>
      <c r="G44" s="39"/>
      <c r="H44" s="39"/>
      <c r="I44" s="39"/>
      <c r="J44" s="39"/>
      <c r="K44" s="39"/>
      <c r="L44" s="39"/>
      <c r="M44" s="39"/>
      <c r="N44" s="39"/>
      <c r="O44" s="39">
        <v>115000</v>
      </c>
      <c r="P44" s="40"/>
      <c r="Q44" s="39"/>
      <c r="R44" s="39"/>
      <c r="S44" s="39"/>
      <c r="T44" s="39">
        <v>28750</v>
      </c>
      <c r="U44" s="158">
        <f t="shared" si="4"/>
        <v>25</v>
      </c>
      <c r="V44" s="39"/>
      <c r="W44" s="145">
        <f t="shared" si="5"/>
        <v>0</v>
      </c>
      <c r="X44" s="145">
        <f t="shared" si="6"/>
        <v>0</v>
      </c>
      <c r="Y44" s="145">
        <f t="shared" si="7"/>
        <v>0</v>
      </c>
      <c r="Z44" s="145">
        <f t="shared" si="8"/>
        <v>-115000</v>
      </c>
      <c r="AA44" s="145">
        <f t="shared" si="9"/>
        <v>0</v>
      </c>
      <c r="AB44" s="145">
        <f t="shared" si="10"/>
        <v>0</v>
      </c>
      <c r="AC44" s="145">
        <f t="shared" si="11"/>
        <v>0</v>
      </c>
      <c r="AD44" s="145">
        <f t="shared" si="12"/>
        <v>0</v>
      </c>
      <c r="AE44" s="145">
        <f t="shared" si="13"/>
        <v>0</v>
      </c>
      <c r="AF44" s="145">
        <f t="shared" si="14"/>
        <v>0</v>
      </c>
      <c r="AG44" s="145">
        <f t="shared" si="15"/>
        <v>0</v>
      </c>
      <c r="AH44" s="145">
        <f t="shared" si="16"/>
        <v>115000</v>
      </c>
    </row>
    <row r="45" spans="1:34" ht="26.25">
      <c r="A45" s="105" t="s">
        <v>377</v>
      </c>
      <c r="B45" s="105" t="s">
        <v>140</v>
      </c>
      <c r="C45" s="39">
        <f>C46</f>
        <v>1436000</v>
      </c>
      <c r="D45" s="39">
        <f aca="true" t="shared" si="38" ref="D45:V45">D46</f>
        <v>1436000</v>
      </c>
      <c r="E45" s="39">
        <f t="shared" si="38"/>
        <v>1436000</v>
      </c>
      <c r="F45" s="39">
        <f t="shared" si="38"/>
        <v>1436000</v>
      </c>
      <c r="G45" s="39">
        <f t="shared" si="38"/>
        <v>0</v>
      </c>
      <c r="H45" s="39">
        <f t="shared" si="38"/>
        <v>0</v>
      </c>
      <c r="I45" s="39">
        <f t="shared" si="38"/>
        <v>0</v>
      </c>
      <c r="J45" s="39">
        <f t="shared" si="38"/>
        <v>0</v>
      </c>
      <c r="K45" s="39">
        <f t="shared" si="38"/>
        <v>0</v>
      </c>
      <c r="L45" s="39">
        <f t="shared" si="38"/>
        <v>0</v>
      </c>
      <c r="M45" s="39">
        <f t="shared" si="38"/>
        <v>0</v>
      </c>
      <c r="N45" s="39">
        <f t="shared" si="38"/>
        <v>0</v>
      </c>
      <c r="O45" s="39">
        <f t="shared" si="38"/>
        <v>1436000</v>
      </c>
      <c r="P45" s="39">
        <f t="shared" si="38"/>
        <v>0</v>
      </c>
      <c r="Q45" s="39">
        <f t="shared" si="38"/>
        <v>0</v>
      </c>
      <c r="R45" s="39">
        <f t="shared" si="38"/>
        <v>0</v>
      </c>
      <c r="S45" s="39">
        <f t="shared" si="38"/>
        <v>0</v>
      </c>
      <c r="T45" s="39">
        <f t="shared" si="38"/>
        <v>359000</v>
      </c>
      <c r="U45" s="158">
        <f t="shared" si="4"/>
        <v>25</v>
      </c>
      <c r="V45" s="39">
        <f t="shared" si="38"/>
        <v>0</v>
      </c>
      <c r="W45" s="145">
        <f t="shared" si="5"/>
        <v>0</v>
      </c>
      <c r="X45" s="145">
        <f t="shared" si="6"/>
        <v>0</v>
      </c>
      <c r="Y45" s="145">
        <f t="shared" si="7"/>
        <v>0</v>
      </c>
      <c r="Z45" s="145">
        <f t="shared" si="8"/>
        <v>-1436000</v>
      </c>
      <c r="AA45" s="145">
        <f t="shared" si="9"/>
        <v>0</v>
      </c>
      <c r="AB45" s="145">
        <f t="shared" si="10"/>
        <v>0</v>
      </c>
      <c r="AC45" s="145">
        <f t="shared" si="11"/>
        <v>0</v>
      </c>
      <c r="AD45" s="145">
        <f t="shared" si="12"/>
        <v>0</v>
      </c>
      <c r="AE45" s="145">
        <f t="shared" si="13"/>
        <v>0</v>
      </c>
      <c r="AF45" s="145">
        <f t="shared" si="14"/>
        <v>0</v>
      </c>
      <c r="AG45" s="145">
        <f t="shared" si="15"/>
        <v>0</v>
      </c>
      <c r="AH45" s="145">
        <f t="shared" si="16"/>
        <v>1436000</v>
      </c>
    </row>
    <row r="46" spans="1:34" ht="26.25">
      <c r="A46" s="105" t="s">
        <v>376</v>
      </c>
      <c r="B46" s="105" t="s">
        <v>140</v>
      </c>
      <c r="C46" s="39">
        <v>1436000</v>
      </c>
      <c r="D46" s="39">
        <v>1436000</v>
      </c>
      <c r="E46" s="39">
        <v>1436000</v>
      </c>
      <c r="F46" s="39">
        <v>1436000</v>
      </c>
      <c r="G46" s="39"/>
      <c r="H46" s="39"/>
      <c r="I46" s="39"/>
      <c r="J46" s="39"/>
      <c r="K46" s="39"/>
      <c r="L46" s="39"/>
      <c r="M46" s="39"/>
      <c r="N46" s="39"/>
      <c r="O46" s="39">
        <v>1436000</v>
      </c>
      <c r="P46" s="40"/>
      <c r="Q46" s="39"/>
      <c r="R46" s="39"/>
      <c r="S46" s="39"/>
      <c r="T46" s="39">
        <v>359000</v>
      </c>
      <c r="U46" s="158">
        <f t="shared" si="4"/>
        <v>25</v>
      </c>
      <c r="V46" s="39"/>
      <c r="W46" s="145">
        <f t="shared" si="5"/>
        <v>0</v>
      </c>
      <c r="X46" s="145">
        <f t="shared" si="6"/>
        <v>0</v>
      </c>
      <c r="Y46" s="145">
        <f t="shared" si="7"/>
        <v>0</v>
      </c>
      <c r="Z46" s="145">
        <f t="shared" si="8"/>
        <v>-1436000</v>
      </c>
      <c r="AA46" s="145">
        <f t="shared" si="9"/>
        <v>0</v>
      </c>
      <c r="AB46" s="145">
        <f t="shared" si="10"/>
        <v>0</v>
      </c>
      <c r="AC46" s="145">
        <f t="shared" si="11"/>
        <v>0</v>
      </c>
      <c r="AD46" s="145">
        <f t="shared" si="12"/>
        <v>0</v>
      </c>
      <c r="AE46" s="145">
        <f t="shared" si="13"/>
        <v>0</v>
      </c>
      <c r="AF46" s="145">
        <f t="shared" si="14"/>
        <v>0</v>
      </c>
      <c r="AG46" s="145">
        <f t="shared" si="15"/>
        <v>0</v>
      </c>
      <c r="AH46" s="145">
        <f t="shared" si="16"/>
        <v>1436000</v>
      </c>
    </row>
    <row r="47" spans="1:34" ht="15" hidden="1">
      <c r="A47" s="162" t="s">
        <v>141</v>
      </c>
      <c r="B47" s="162" t="s">
        <v>142</v>
      </c>
      <c r="C47" s="39">
        <f>C48+C49</f>
        <v>0</v>
      </c>
      <c r="D47" s="39">
        <f aca="true" t="shared" si="39" ref="D47:T47">D48+D49</f>
        <v>0</v>
      </c>
      <c r="E47" s="39">
        <f t="shared" si="39"/>
        <v>318000</v>
      </c>
      <c r="F47" s="39">
        <f t="shared" si="39"/>
        <v>318000</v>
      </c>
      <c r="G47" s="39">
        <f t="shared" si="39"/>
        <v>0</v>
      </c>
      <c r="H47" s="39">
        <f t="shared" si="39"/>
        <v>0</v>
      </c>
      <c r="I47" s="39">
        <f t="shared" si="39"/>
        <v>0</v>
      </c>
      <c r="J47" s="39">
        <f t="shared" si="39"/>
        <v>0</v>
      </c>
      <c r="K47" s="39">
        <f t="shared" si="39"/>
        <v>0</v>
      </c>
      <c r="L47" s="39">
        <f t="shared" si="39"/>
        <v>0</v>
      </c>
      <c r="M47" s="39">
        <f t="shared" si="39"/>
        <v>0</v>
      </c>
      <c r="N47" s="39">
        <f t="shared" si="39"/>
        <v>0</v>
      </c>
      <c r="O47" s="39">
        <f t="shared" si="39"/>
        <v>318000</v>
      </c>
      <c r="P47" s="39">
        <f t="shared" si="39"/>
        <v>0</v>
      </c>
      <c r="Q47" s="39">
        <f t="shared" si="39"/>
        <v>0</v>
      </c>
      <c r="R47" s="39">
        <f t="shared" si="39"/>
        <v>0</v>
      </c>
      <c r="S47" s="39">
        <f t="shared" si="39"/>
        <v>0</v>
      </c>
      <c r="T47" s="39">
        <f t="shared" si="39"/>
        <v>318000</v>
      </c>
      <c r="U47" s="158">
        <f t="shared" si="4"/>
        <v>100</v>
      </c>
      <c r="V47" s="39">
        <f>V48+V49</f>
        <v>0</v>
      </c>
      <c r="W47" s="145">
        <f t="shared" si="5"/>
        <v>0</v>
      </c>
      <c r="X47" s="145">
        <f t="shared" si="6"/>
        <v>318000</v>
      </c>
      <c r="Y47" s="145">
        <f t="shared" si="7"/>
        <v>0</v>
      </c>
      <c r="Z47" s="145">
        <f t="shared" si="8"/>
        <v>-318000</v>
      </c>
      <c r="AA47" s="145">
        <f t="shared" si="9"/>
        <v>0</v>
      </c>
      <c r="AB47" s="145">
        <f t="shared" si="10"/>
        <v>0</v>
      </c>
      <c r="AC47" s="145">
        <f t="shared" si="11"/>
        <v>0</v>
      </c>
      <c r="AD47" s="145">
        <f t="shared" si="12"/>
        <v>0</v>
      </c>
      <c r="AE47" s="145">
        <f t="shared" si="13"/>
        <v>0</v>
      </c>
      <c r="AF47" s="145">
        <f t="shared" si="14"/>
        <v>0</v>
      </c>
      <c r="AG47" s="145">
        <f t="shared" si="15"/>
        <v>0</v>
      </c>
      <c r="AH47" s="145">
        <f t="shared" si="16"/>
        <v>318000</v>
      </c>
    </row>
    <row r="48" spans="1:34" ht="64.5" hidden="1">
      <c r="A48" s="162" t="s">
        <v>143</v>
      </c>
      <c r="B48" s="162" t="s">
        <v>144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39"/>
      <c r="R48" s="39"/>
      <c r="S48" s="39"/>
      <c r="T48" s="39"/>
      <c r="U48" s="158"/>
      <c r="V48" s="39"/>
      <c r="W48" s="145">
        <f t="shared" si="5"/>
        <v>0</v>
      </c>
      <c r="X48" s="145">
        <f t="shared" si="6"/>
        <v>0</v>
      </c>
      <c r="Y48" s="145">
        <f t="shared" si="7"/>
        <v>0</v>
      </c>
      <c r="Z48" s="145">
        <f t="shared" si="8"/>
        <v>0</v>
      </c>
      <c r="AA48" s="145">
        <f t="shared" si="9"/>
        <v>0</v>
      </c>
      <c r="AB48" s="145">
        <f t="shared" si="10"/>
        <v>0</v>
      </c>
      <c r="AC48" s="145">
        <f t="shared" si="11"/>
        <v>0</v>
      </c>
      <c r="AD48" s="145">
        <f t="shared" si="12"/>
        <v>0</v>
      </c>
      <c r="AE48" s="145">
        <f t="shared" si="13"/>
        <v>0</v>
      </c>
      <c r="AF48" s="145">
        <f t="shared" si="14"/>
        <v>0</v>
      </c>
      <c r="AG48" s="145">
        <f t="shared" si="15"/>
        <v>0</v>
      </c>
      <c r="AH48" s="145">
        <f t="shared" si="16"/>
        <v>0</v>
      </c>
    </row>
    <row r="49" spans="1:34" ht="15">
      <c r="A49" s="105" t="s">
        <v>382</v>
      </c>
      <c r="B49" s="105" t="s">
        <v>383</v>
      </c>
      <c r="C49" s="39">
        <f>C50</f>
        <v>0</v>
      </c>
      <c r="D49" s="39">
        <f aca="true" t="shared" si="40" ref="D49:T49">D50</f>
        <v>0</v>
      </c>
      <c r="E49" s="39">
        <f t="shared" si="40"/>
        <v>318000</v>
      </c>
      <c r="F49" s="39">
        <f t="shared" si="40"/>
        <v>318000</v>
      </c>
      <c r="G49" s="39">
        <f t="shared" si="40"/>
        <v>0</v>
      </c>
      <c r="H49" s="39">
        <f t="shared" si="40"/>
        <v>0</v>
      </c>
      <c r="I49" s="39">
        <f t="shared" si="40"/>
        <v>0</v>
      </c>
      <c r="J49" s="39">
        <f t="shared" si="40"/>
        <v>0</v>
      </c>
      <c r="K49" s="39">
        <f t="shared" si="40"/>
        <v>0</v>
      </c>
      <c r="L49" s="39">
        <f t="shared" si="40"/>
        <v>0</v>
      </c>
      <c r="M49" s="39">
        <f t="shared" si="40"/>
        <v>0</v>
      </c>
      <c r="N49" s="39">
        <f t="shared" si="40"/>
        <v>0</v>
      </c>
      <c r="O49" s="39">
        <f t="shared" si="40"/>
        <v>318000</v>
      </c>
      <c r="P49" s="39">
        <f t="shared" si="40"/>
        <v>0</v>
      </c>
      <c r="Q49" s="39">
        <f t="shared" si="40"/>
        <v>0</v>
      </c>
      <c r="R49" s="39">
        <f t="shared" si="40"/>
        <v>0</v>
      </c>
      <c r="S49" s="39">
        <f t="shared" si="40"/>
        <v>0</v>
      </c>
      <c r="T49" s="39">
        <f t="shared" si="40"/>
        <v>318000</v>
      </c>
      <c r="U49" s="158">
        <f t="shared" si="4"/>
        <v>100</v>
      </c>
      <c r="V49" s="39">
        <f>V50</f>
        <v>0</v>
      </c>
      <c r="W49" s="145">
        <f t="shared" si="5"/>
        <v>0</v>
      </c>
      <c r="X49" s="145">
        <f t="shared" si="6"/>
        <v>318000</v>
      </c>
      <c r="Y49" s="145">
        <f t="shared" si="7"/>
        <v>0</v>
      </c>
      <c r="Z49" s="145">
        <f t="shared" si="8"/>
        <v>-318000</v>
      </c>
      <c r="AA49" s="145">
        <f t="shared" si="9"/>
        <v>0</v>
      </c>
      <c r="AB49" s="145">
        <f t="shared" si="10"/>
        <v>0</v>
      </c>
      <c r="AC49" s="145">
        <f t="shared" si="11"/>
        <v>0</v>
      </c>
      <c r="AD49" s="145">
        <f t="shared" si="12"/>
        <v>0</v>
      </c>
      <c r="AE49" s="145">
        <f t="shared" si="13"/>
        <v>0</v>
      </c>
      <c r="AF49" s="145">
        <f t="shared" si="14"/>
        <v>0</v>
      </c>
      <c r="AG49" s="145">
        <f t="shared" si="15"/>
        <v>0</v>
      </c>
      <c r="AH49" s="145">
        <f t="shared" si="16"/>
        <v>318000</v>
      </c>
    </row>
    <row r="50" spans="1:34" ht="26.25">
      <c r="A50" s="105" t="s">
        <v>384</v>
      </c>
      <c r="B50" s="105" t="s">
        <v>385</v>
      </c>
      <c r="C50" s="39"/>
      <c r="D50" s="39"/>
      <c r="E50" s="39">
        <v>318000</v>
      </c>
      <c r="F50" s="39">
        <v>318000</v>
      </c>
      <c r="G50" s="39"/>
      <c r="H50" s="39"/>
      <c r="I50" s="39"/>
      <c r="J50" s="39"/>
      <c r="K50" s="39"/>
      <c r="L50" s="146"/>
      <c r="M50" s="146"/>
      <c r="N50" s="146"/>
      <c r="O50" s="146">
        <v>318000</v>
      </c>
      <c r="P50" s="40"/>
      <c r="Q50" s="39"/>
      <c r="R50" s="39"/>
      <c r="S50" s="39"/>
      <c r="T50" s="39">
        <v>318000</v>
      </c>
      <c r="U50" s="158">
        <f t="shared" si="4"/>
        <v>100</v>
      </c>
      <c r="V50" s="39"/>
      <c r="W50" s="145">
        <f t="shared" si="5"/>
        <v>0</v>
      </c>
      <c r="X50" s="145">
        <f t="shared" si="6"/>
        <v>318000</v>
      </c>
      <c r="Y50" s="145">
        <f t="shared" si="7"/>
        <v>0</v>
      </c>
      <c r="Z50" s="145">
        <f t="shared" si="8"/>
        <v>-318000</v>
      </c>
      <c r="AA50" s="145">
        <f t="shared" si="9"/>
        <v>0</v>
      </c>
      <c r="AB50" s="145">
        <f t="shared" si="10"/>
        <v>0</v>
      </c>
      <c r="AC50" s="145">
        <f t="shared" si="11"/>
        <v>0</v>
      </c>
      <c r="AD50" s="145">
        <f t="shared" si="12"/>
        <v>0</v>
      </c>
      <c r="AE50" s="145">
        <f t="shared" si="13"/>
        <v>0</v>
      </c>
      <c r="AF50" s="145">
        <f t="shared" si="14"/>
        <v>0</v>
      </c>
      <c r="AG50" s="145">
        <f t="shared" si="15"/>
        <v>0</v>
      </c>
      <c r="AH50" s="145">
        <f t="shared" si="16"/>
        <v>318000</v>
      </c>
    </row>
    <row r="51" spans="1:34" ht="15">
      <c r="A51" s="51" t="s">
        <v>145</v>
      </c>
      <c r="B51" s="51" t="s">
        <v>146</v>
      </c>
      <c r="C51" s="39">
        <f>C52+C54</f>
        <v>59257</v>
      </c>
      <c r="D51" s="39">
        <f aca="true" t="shared" si="41" ref="D51:T51">D52+D54</f>
        <v>59257</v>
      </c>
      <c r="E51" s="39">
        <f t="shared" si="41"/>
        <v>59257</v>
      </c>
      <c r="F51" s="39">
        <f t="shared" si="41"/>
        <v>59257</v>
      </c>
      <c r="G51" s="39">
        <f t="shared" si="41"/>
        <v>0</v>
      </c>
      <c r="H51" s="39">
        <f t="shared" si="41"/>
        <v>0</v>
      </c>
      <c r="I51" s="39">
        <f t="shared" si="41"/>
        <v>0</v>
      </c>
      <c r="J51" s="39">
        <f t="shared" si="41"/>
        <v>0</v>
      </c>
      <c r="K51" s="39">
        <f t="shared" si="41"/>
        <v>0</v>
      </c>
      <c r="L51" s="39">
        <f t="shared" si="41"/>
        <v>0</v>
      </c>
      <c r="M51" s="39">
        <f t="shared" si="41"/>
        <v>0</v>
      </c>
      <c r="N51" s="39">
        <f t="shared" si="41"/>
        <v>0</v>
      </c>
      <c r="O51" s="39">
        <f t="shared" si="41"/>
        <v>59257</v>
      </c>
      <c r="P51" s="39">
        <f t="shared" si="41"/>
        <v>0</v>
      </c>
      <c r="Q51" s="39">
        <f t="shared" si="41"/>
        <v>0</v>
      </c>
      <c r="R51" s="39">
        <f t="shared" si="41"/>
        <v>0</v>
      </c>
      <c r="S51" s="39">
        <f t="shared" si="41"/>
        <v>0</v>
      </c>
      <c r="T51" s="39">
        <f t="shared" si="41"/>
        <v>14814.25</v>
      </c>
      <c r="U51" s="158">
        <f t="shared" si="4"/>
        <v>25</v>
      </c>
      <c r="V51" s="39">
        <f>V52+V54</f>
        <v>0</v>
      </c>
      <c r="W51" s="145">
        <f t="shared" si="5"/>
        <v>0</v>
      </c>
      <c r="X51" s="145">
        <f t="shared" si="6"/>
        <v>0</v>
      </c>
      <c r="Y51" s="145">
        <f t="shared" si="7"/>
        <v>0</v>
      </c>
      <c r="Z51" s="145">
        <f t="shared" si="8"/>
        <v>-59257</v>
      </c>
      <c r="AA51" s="145">
        <f t="shared" si="9"/>
        <v>0</v>
      </c>
      <c r="AB51" s="145">
        <f t="shared" si="10"/>
        <v>0</v>
      </c>
      <c r="AC51" s="145">
        <f t="shared" si="11"/>
        <v>0</v>
      </c>
      <c r="AD51" s="145">
        <f t="shared" si="12"/>
        <v>0</v>
      </c>
      <c r="AE51" s="145">
        <f t="shared" si="13"/>
        <v>0</v>
      </c>
      <c r="AF51" s="145">
        <f t="shared" si="14"/>
        <v>0</v>
      </c>
      <c r="AG51" s="145">
        <f t="shared" si="15"/>
        <v>0</v>
      </c>
      <c r="AH51" s="145">
        <f t="shared" si="16"/>
        <v>59257</v>
      </c>
    </row>
    <row r="52" spans="1:34" ht="39">
      <c r="A52" s="51" t="s">
        <v>381</v>
      </c>
      <c r="B52" s="51" t="s">
        <v>147</v>
      </c>
      <c r="C52" s="39">
        <f>C53</f>
        <v>59257</v>
      </c>
      <c r="D52" s="39">
        <f aca="true" t="shared" si="42" ref="D52:T52">D53</f>
        <v>59257</v>
      </c>
      <c r="E52" s="39">
        <f t="shared" si="42"/>
        <v>59257</v>
      </c>
      <c r="F52" s="39">
        <f t="shared" si="42"/>
        <v>59257</v>
      </c>
      <c r="G52" s="39">
        <f t="shared" si="42"/>
        <v>0</v>
      </c>
      <c r="H52" s="39">
        <f t="shared" si="42"/>
        <v>0</v>
      </c>
      <c r="I52" s="39">
        <f t="shared" si="42"/>
        <v>0</v>
      </c>
      <c r="J52" s="39">
        <f t="shared" si="42"/>
        <v>0</v>
      </c>
      <c r="K52" s="39">
        <f t="shared" si="42"/>
        <v>0</v>
      </c>
      <c r="L52" s="39">
        <f t="shared" si="42"/>
        <v>0</v>
      </c>
      <c r="M52" s="39">
        <f t="shared" si="42"/>
        <v>0</v>
      </c>
      <c r="N52" s="39">
        <f t="shared" si="42"/>
        <v>0</v>
      </c>
      <c r="O52" s="39">
        <f t="shared" si="42"/>
        <v>59257</v>
      </c>
      <c r="P52" s="39">
        <f t="shared" si="42"/>
        <v>0</v>
      </c>
      <c r="Q52" s="39">
        <f t="shared" si="42"/>
        <v>0</v>
      </c>
      <c r="R52" s="39">
        <f t="shared" si="42"/>
        <v>0</v>
      </c>
      <c r="S52" s="39">
        <f t="shared" si="42"/>
        <v>0</v>
      </c>
      <c r="T52" s="39">
        <f t="shared" si="42"/>
        <v>14814.25</v>
      </c>
      <c r="U52" s="158">
        <f t="shared" si="4"/>
        <v>25</v>
      </c>
      <c r="V52" s="39">
        <f>V53</f>
        <v>0</v>
      </c>
      <c r="W52" s="145">
        <f t="shared" si="5"/>
        <v>0</v>
      </c>
      <c r="X52" s="145">
        <f t="shared" si="6"/>
        <v>0</v>
      </c>
      <c r="Y52" s="145">
        <f t="shared" si="7"/>
        <v>0</v>
      </c>
      <c r="Z52" s="145">
        <f t="shared" si="8"/>
        <v>-59257</v>
      </c>
      <c r="AA52" s="145">
        <f t="shared" si="9"/>
        <v>0</v>
      </c>
      <c r="AB52" s="145">
        <f t="shared" si="10"/>
        <v>0</v>
      </c>
      <c r="AC52" s="145">
        <f t="shared" si="11"/>
        <v>0</v>
      </c>
      <c r="AD52" s="145">
        <f t="shared" si="12"/>
        <v>0</v>
      </c>
      <c r="AE52" s="145">
        <f t="shared" si="13"/>
        <v>0</v>
      </c>
      <c r="AF52" s="145">
        <f t="shared" si="14"/>
        <v>0</v>
      </c>
      <c r="AG52" s="145">
        <f t="shared" si="15"/>
        <v>0</v>
      </c>
      <c r="AH52" s="145">
        <f t="shared" si="16"/>
        <v>59257</v>
      </c>
    </row>
    <row r="53" spans="1:34" ht="39">
      <c r="A53" s="105" t="s">
        <v>380</v>
      </c>
      <c r="B53" s="105" t="s">
        <v>148</v>
      </c>
      <c r="C53" s="39">
        <v>59257</v>
      </c>
      <c r="D53" s="39">
        <v>59257</v>
      </c>
      <c r="E53" s="39">
        <v>59257</v>
      </c>
      <c r="F53" s="39">
        <v>59257</v>
      </c>
      <c r="G53" s="39"/>
      <c r="H53" s="39"/>
      <c r="I53" s="39"/>
      <c r="J53" s="39"/>
      <c r="K53" s="39"/>
      <c r="L53" s="39"/>
      <c r="M53" s="39"/>
      <c r="N53" s="146"/>
      <c r="O53" s="39">
        <v>59257</v>
      </c>
      <c r="P53" s="40"/>
      <c r="Q53" s="39"/>
      <c r="R53" s="39"/>
      <c r="S53" s="39"/>
      <c r="T53" s="39">
        <v>14814.25</v>
      </c>
      <c r="U53" s="158">
        <f t="shared" si="4"/>
        <v>25</v>
      </c>
      <c r="V53" s="39"/>
      <c r="W53" s="145">
        <f t="shared" si="5"/>
        <v>0</v>
      </c>
      <c r="X53" s="145">
        <f t="shared" si="6"/>
        <v>0</v>
      </c>
      <c r="Y53" s="145">
        <f t="shared" si="7"/>
        <v>0</v>
      </c>
      <c r="Z53" s="145">
        <f t="shared" si="8"/>
        <v>-59257</v>
      </c>
      <c r="AA53" s="145">
        <f t="shared" si="9"/>
        <v>0</v>
      </c>
      <c r="AB53" s="145">
        <f t="shared" si="10"/>
        <v>0</v>
      </c>
      <c r="AC53" s="145">
        <f t="shared" si="11"/>
        <v>0</v>
      </c>
      <c r="AD53" s="145">
        <f t="shared" si="12"/>
        <v>0</v>
      </c>
      <c r="AE53" s="145">
        <f t="shared" si="13"/>
        <v>0</v>
      </c>
      <c r="AF53" s="145">
        <f t="shared" si="14"/>
        <v>0</v>
      </c>
      <c r="AG53" s="145">
        <f t="shared" si="15"/>
        <v>0</v>
      </c>
      <c r="AH53" s="145">
        <f t="shared" si="16"/>
        <v>59257</v>
      </c>
    </row>
    <row r="54" spans="1:34" ht="26.25" hidden="1">
      <c r="A54" s="105" t="s">
        <v>149</v>
      </c>
      <c r="B54" s="105" t="s">
        <v>150</v>
      </c>
      <c r="C54" s="39">
        <f>C55</f>
        <v>0</v>
      </c>
      <c r="D54" s="39">
        <f aca="true" t="shared" si="43" ref="D54:V54">D55</f>
        <v>0</v>
      </c>
      <c r="E54" s="39">
        <f t="shared" si="43"/>
        <v>0</v>
      </c>
      <c r="F54" s="39"/>
      <c r="G54" s="39"/>
      <c r="H54" s="39"/>
      <c r="I54" s="39"/>
      <c r="J54" s="39">
        <f t="shared" si="43"/>
        <v>0</v>
      </c>
      <c r="K54" s="39">
        <f t="shared" si="43"/>
        <v>0</v>
      </c>
      <c r="L54" s="146"/>
      <c r="M54" s="146"/>
      <c r="N54" s="146">
        <f t="shared" si="43"/>
        <v>0</v>
      </c>
      <c r="O54" s="39">
        <f t="shared" si="43"/>
        <v>0</v>
      </c>
      <c r="P54" s="40">
        <f t="shared" si="43"/>
        <v>0</v>
      </c>
      <c r="Q54" s="39">
        <f t="shared" si="43"/>
        <v>0</v>
      </c>
      <c r="R54" s="39">
        <f t="shared" si="43"/>
        <v>0</v>
      </c>
      <c r="S54" s="39">
        <f t="shared" si="43"/>
        <v>0</v>
      </c>
      <c r="T54" s="39"/>
      <c r="U54" s="158" t="e">
        <f t="shared" si="4"/>
        <v>#DIV/0!</v>
      </c>
      <c r="V54" s="39">
        <f t="shared" si="43"/>
        <v>0</v>
      </c>
      <c r="W54" s="145">
        <f t="shared" si="5"/>
        <v>0</v>
      </c>
      <c r="X54" s="145">
        <f t="shared" si="6"/>
        <v>0</v>
      </c>
      <c r="Y54" s="145"/>
      <c r="Z54" s="145"/>
      <c r="AA54" s="145"/>
      <c r="AB54" s="145"/>
      <c r="AC54" s="145"/>
      <c r="AD54" s="145"/>
      <c r="AE54" s="145"/>
      <c r="AF54" s="145"/>
      <c r="AG54" s="145"/>
      <c r="AH54" s="145">
        <f t="shared" si="16"/>
        <v>0</v>
      </c>
    </row>
    <row r="55" spans="1:34" ht="39" hidden="1">
      <c r="A55" s="105" t="s">
        <v>151</v>
      </c>
      <c r="B55" s="105" t="s">
        <v>152</v>
      </c>
      <c r="C55" s="39"/>
      <c r="D55" s="39"/>
      <c r="E55" s="39"/>
      <c r="F55" s="39"/>
      <c r="G55" s="39"/>
      <c r="H55" s="39"/>
      <c r="I55" s="39"/>
      <c r="J55" s="39"/>
      <c r="K55" s="39"/>
      <c r="L55" s="146"/>
      <c r="M55" s="146"/>
      <c r="N55" s="146"/>
      <c r="O55" s="39"/>
      <c r="P55" s="40"/>
      <c r="Q55" s="39"/>
      <c r="R55" s="39"/>
      <c r="S55" s="39"/>
      <c r="T55" s="39"/>
      <c r="U55" s="158" t="e">
        <f t="shared" si="4"/>
        <v>#DIV/0!</v>
      </c>
      <c r="V55" s="39"/>
      <c r="W55" s="145">
        <f t="shared" si="5"/>
        <v>0</v>
      </c>
      <c r="X55" s="145">
        <f t="shared" si="6"/>
        <v>0</v>
      </c>
      <c r="Y55" s="145"/>
      <c r="Z55" s="145"/>
      <c r="AA55" s="145"/>
      <c r="AB55" s="145"/>
      <c r="AC55" s="145"/>
      <c r="AD55" s="145"/>
      <c r="AE55" s="145"/>
      <c r="AF55" s="145"/>
      <c r="AG55" s="145"/>
      <c r="AH55" s="145">
        <f t="shared" si="16"/>
        <v>0</v>
      </c>
    </row>
    <row r="56" spans="1:34" s="52" customFormat="1" ht="20.25" customHeight="1">
      <c r="A56" s="51" t="s">
        <v>153</v>
      </c>
      <c r="B56" s="51"/>
      <c r="C56" s="158">
        <f aca="true" t="shared" si="44" ref="C56:T56">C7+C40</f>
        <v>2121257</v>
      </c>
      <c r="D56" s="158">
        <f t="shared" si="44"/>
        <v>2121257</v>
      </c>
      <c r="E56" s="158">
        <f t="shared" si="44"/>
        <v>2439257</v>
      </c>
      <c r="F56" s="158">
        <f t="shared" si="44"/>
        <v>2439257</v>
      </c>
      <c r="G56" s="158">
        <f t="shared" si="44"/>
        <v>0</v>
      </c>
      <c r="H56" s="158">
        <f t="shared" si="44"/>
        <v>0</v>
      </c>
      <c r="I56" s="158">
        <f t="shared" si="44"/>
        <v>0</v>
      </c>
      <c r="J56" s="158">
        <f t="shared" si="44"/>
        <v>0</v>
      </c>
      <c r="K56" s="158">
        <f t="shared" si="44"/>
        <v>0</v>
      </c>
      <c r="L56" s="158">
        <f t="shared" si="44"/>
        <v>0</v>
      </c>
      <c r="M56" s="158">
        <f t="shared" si="44"/>
        <v>0</v>
      </c>
      <c r="N56" s="158">
        <f t="shared" si="44"/>
        <v>0</v>
      </c>
      <c r="O56" s="158">
        <f t="shared" si="44"/>
        <v>2439257</v>
      </c>
      <c r="P56" s="158">
        <f t="shared" si="44"/>
        <v>0</v>
      </c>
      <c r="Q56" s="158">
        <f t="shared" si="44"/>
        <v>0</v>
      </c>
      <c r="R56" s="158">
        <f t="shared" si="44"/>
        <v>0</v>
      </c>
      <c r="S56" s="158">
        <f t="shared" si="44"/>
        <v>0</v>
      </c>
      <c r="T56" s="158">
        <f t="shared" si="44"/>
        <v>980333.53</v>
      </c>
      <c r="U56" s="158">
        <f t="shared" si="4"/>
        <v>40.18984182478517</v>
      </c>
      <c r="V56" s="158">
        <f>V7+V40</f>
        <v>0</v>
      </c>
      <c r="W56" s="158">
        <f>W7+W40</f>
        <v>0</v>
      </c>
      <c r="X56" s="158">
        <f aca="true" t="shared" si="45" ref="X56:AH56">X7+X40</f>
        <v>318000</v>
      </c>
      <c r="Y56" s="158">
        <f t="shared" si="45"/>
        <v>0</v>
      </c>
      <c r="Z56" s="158">
        <f t="shared" si="45"/>
        <v>-2439257</v>
      </c>
      <c r="AA56" s="158">
        <f t="shared" si="45"/>
        <v>0</v>
      </c>
      <c r="AB56" s="158">
        <f t="shared" si="45"/>
        <v>0</v>
      </c>
      <c r="AC56" s="158">
        <f t="shared" si="45"/>
        <v>0</v>
      </c>
      <c r="AD56" s="158">
        <f t="shared" si="45"/>
        <v>0</v>
      </c>
      <c r="AE56" s="158">
        <f t="shared" si="45"/>
        <v>0</v>
      </c>
      <c r="AF56" s="158">
        <f t="shared" si="45"/>
        <v>0</v>
      </c>
      <c r="AG56" s="158">
        <f t="shared" si="45"/>
        <v>0</v>
      </c>
      <c r="AH56" s="158">
        <f t="shared" si="45"/>
        <v>2439257</v>
      </c>
    </row>
    <row r="57" spans="4:34" ht="15">
      <c r="D57" s="98" t="s">
        <v>154</v>
      </c>
      <c r="E57" s="98" t="s">
        <v>155</v>
      </c>
      <c r="F57" s="98" t="s">
        <v>156</v>
      </c>
      <c r="G57" s="98" t="s">
        <v>157</v>
      </c>
      <c r="H57" s="98" t="s">
        <v>158</v>
      </c>
      <c r="I57" s="98" t="s">
        <v>159</v>
      </c>
      <c r="J57" s="98" t="s">
        <v>160</v>
      </c>
      <c r="K57" s="98" t="s">
        <v>161</v>
      </c>
      <c r="L57" s="98" t="s">
        <v>162</v>
      </c>
      <c r="M57" s="98" t="s">
        <v>163</v>
      </c>
      <c r="N57" s="98" t="s">
        <v>164</v>
      </c>
      <c r="O57" s="98"/>
      <c r="W57" s="81" t="s">
        <v>154</v>
      </c>
      <c r="X57" s="81" t="s">
        <v>155</v>
      </c>
      <c r="Y57" s="81" t="s">
        <v>156</v>
      </c>
      <c r="Z57" s="81" t="s">
        <v>157</v>
      </c>
      <c r="AA57" s="81" t="s">
        <v>158</v>
      </c>
      <c r="AB57" s="81" t="s">
        <v>159</v>
      </c>
      <c r="AC57" s="81" t="s">
        <v>160</v>
      </c>
      <c r="AD57" s="81" t="s">
        <v>161</v>
      </c>
      <c r="AE57" s="81" t="s">
        <v>162</v>
      </c>
      <c r="AF57" s="81" t="s">
        <v>163</v>
      </c>
      <c r="AG57" s="81" t="s">
        <v>164</v>
      </c>
      <c r="AH57" s="81" t="s">
        <v>165</v>
      </c>
    </row>
    <row r="58" spans="1:34" s="91" customFormat="1" ht="15">
      <c r="A58" s="99"/>
      <c r="B58" s="99"/>
      <c r="C58" s="99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77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</row>
    <row r="59" spans="1:34" s="91" customFormat="1" ht="15">
      <c r="A59" s="99"/>
      <c r="B59" s="99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77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</row>
    <row r="60" spans="1:34" s="91" customFormat="1" ht="15">
      <c r="A60" s="99"/>
      <c r="B60" s="99"/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77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</row>
    <row r="61" spans="1:34" s="91" customFormat="1" ht="15">
      <c r="A61" s="99"/>
      <c r="B61" s="99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77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</row>
    <row r="62" spans="1:34" s="91" customFormat="1" ht="15">
      <c r="A62" s="99"/>
      <c r="B62" s="99"/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77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</row>
    <row r="63" spans="1:34" s="91" customFormat="1" ht="15">
      <c r="A63" s="99"/>
      <c r="B63" s="99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77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</row>
    <row r="64" spans="1:34" s="91" customFormat="1" ht="15">
      <c r="A64" s="99"/>
      <c r="B64" s="99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77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</row>
    <row r="65" spans="1:34" s="91" customFormat="1" ht="15">
      <c r="A65" s="99"/>
      <c r="B65" s="99"/>
      <c r="C65" s="9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77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</row>
    <row r="66" spans="1:34" s="91" customFormat="1" ht="15">
      <c r="A66" s="99"/>
      <c r="B66" s="99"/>
      <c r="C66" s="99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77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</row>
    <row r="67" spans="1:34" s="91" customFormat="1" ht="15">
      <c r="A67" s="99"/>
      <c r="B67" s="99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77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</row>
    <row r="68" spans="1:34" s="91" customFormat="1" ht="15">
      <c r="A68" s="99"/>
      <c r="B68" s="99"/>
      <c r="C68" s="9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77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</row>
    <row r="69" spans="1:34" s="91" customFormat="1" ht="15">
      <c r="A69" s="99"/>
      <c r="B69" s="99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77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</row>
    <row r="70" spans="1:34" s="91" customFormat="1" ht="15">
      <c r="A70" s="99"/>
      <c r="B70" s="99"/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77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</row>
    <row r="71" spans="1:34" s="91" customFormat="1" ht="15">
      <c r="A71" s="99"/>
      <c r="B71" s="99"/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77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</row>
    <row r="72" spans="1:34" s="91" customFormat="1" ht="15">
      <c r="A72" s="99"/>
      <c r="B72" s="99"/>
      <c r="C72" s="99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77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</row>
    <row r="73" spans="1:34" s="91" customFormat="1" ht="15">
      <c r="A73" s="99"/>
      <c r="B73" s="99"/>
      <c r="C73" s="99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77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</row>
    <row r="74" spans="1:34" s="91" customFormat="1" ht="15">
      <c r="A74" s="99"/>
      <c r="B74" s="99"/>
      <c r="C74" s="9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77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</row>
    <row r="75" spans="1:34" s="91" customFormat="1" ht="15">
      <c r="A75" s="99"/>
      <c r="B75" s="99"/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77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</row>
    <row r="76" spans="1:34" s="91" customFormat="1" ht="15">
      <c r="A76" s="99"/>
      <c r="B76" s="99"/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77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</row>
    <row r="77" spans="1:34" s="91" customFormat="1" ht="15">
      <c r="A77" s="99"/>
      <c r="B77" s="99"/>
      <c r="C77" s="99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77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</row>
    <row r="78" spans="1:34" s="91" customFormat="1" ht="15">
      <c r="A78" s="99"/>
      <c r="B78" s="99"/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77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</row>
    <row r="79" spans="1:34" s="91" customFormat="1" ht="15">
      <c r="A79" s="99"/>
      <c r="B79" s="99"/>
      <c r="C79" s="9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77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</row>
    <row r="80" spans="1:34" s="91" customFormat="1" ht="15">
      <c r="A80" s="99"/>
      <c r="B80" s="99"/>
      <c r="C80" s="9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77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</row>
    <row r="81" spans="1:34" s="91" customFormat="1" ht="15">
      <c r="A81" s="99"/>
      <c r="B81" s="99"/>
      <c r="C81" s="99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77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</row>
    <row r="82" spans="1:34" s="91" customFormat="1" ht="15">
      <c r="A82" s="99"/>
      <c r="B82" s="99"/>
      <c r="C82" s="99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77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</row>
    <row r="83" spans="1:34" s="91" customFormat="1" ht="15">
      <c r="A83" s="99"/>
      <c r="B83" s="99"/>
      <c r="C83" s="99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77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</row>
    <row r="84" spans="1:34" s="91" customFormat="1" ht="15">
      <c r="A84" s="99"/>
      <c r="B84" s="99"/>
      <c r="C84" s="99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77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</row>
    <row r="85" spans="1:34" s="91" customFormat="1" ht="15">
      <c r="A85" s="99"/>
      <c r="B85" s="99"/>
      <c r="C85" s="99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77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</row>
    <row r="86" spans="1:34" s="91" customFormat="1" ht="15">
      <c r="A86" s="99"/>
      <c r="B86" s="99"/>
      <c r="C86" s="99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77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</row>
    <row r="87" spans="1:34" s="91" customFormat="1" ht="15">
      <c r="A87" s="99"/>
      <c r="B87" s="99"/>
      <c r="C87" s="99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77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</row>
    <row r="88" spans="1:34" s="91" customFormat="1" ht="15">
      <c r="A88" s="99"/>
      <c r="B88" s="99"/>
      <c r="C88" s="99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77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</row>
    <row r="89" spans="1:34" s="91" customFormat="1" ht="15">
      <c r="A89" s="99"/>
      <c r="B89" s="99"/>
      <c r="C89" s="99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77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</row>
    <row r="90" spans="1:34" s="91" customFormat="1" ht="15">
      <c r="A90" s="99"/>
      <c r="B90" s="99"/>
      <c r="C90" s="99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77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</row>
    <row r="91" spans="1:34" s="91" customFormat="1" ht="15">
      <c r="A91" s="99"/>
      <c r="B91" s="99"/>
      <c r="C91" s="99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77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</row>
    <row r="92" spans="1:34" s="91" customFormat="1" ht="15">
      <c r="A92" s="99"/>
      <c r="B92" s="99"/>
      <c r="C92" s="99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77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</row>
    <row r="93" spans="1:34" s="91" customFormat="1" ht="15">
      <c r="A93" s="99"/>
      <c r="B93" s="99"/>
      <c r="C93" s="99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77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</row>
    <row r="94" spans="1:34" s="91" customFormat="1" ht="15">
      <c r="A94" s="99"/>
      <c r="B94" s="99"/>
      <c r="C94" s="9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77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</row>
    <row r="95" spans="1:34" s="91" customFormat="1" ht="15">
      <c r="A95" s="99"/>
      <c r="B95" s="99"/>
      <c r="C95" s="99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77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</row>
    <row r="96" spans="1:34" s="91" customFormat="1" ht="15">
      <c r="A96" s="99"/>
      <c r="B96" s="99"/>
      <c r="C96" s="9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77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</row>
    <row r="97" spans="1:34" s="91" customFormat="1" ht="15">
      <c r="A97" s="99"/>
      <c r="B97" s="99"/>
      <c r="C97" s="9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77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</row>
    <row r="98" spans="1:34" s="91" customFormat="1" ht="15">
      <c r="A98" s="99"/>
      <c r="B98" s="99"/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77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</row>
    <row r="99" spans="1:34" s="91" customFormat="1" ht="15">
      <c r="A99" s="99"/>
      <c r="B99" s="99"/>
      <c r="C99" s="9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77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</row>
    <row r="100" spans="1:34" s="91" customFormat="1" ht="15">
      <c r="A100" s="99"/>
      <c r="B100" s="99"/>
      <c r="C100" s="9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77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</row>
    <row r="101" spans="1:34" s="91" customFormat="1" ht="15">
      <c r="A101" s="99"/>
      <c r="B101" s="99"/>
      <c r="C101" s="9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77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</row>
    <row r="102" spans="1:34" s="91" customFormat="1" ht="15">
      <c r="A102" s="99"/>
      <c r="B102" s="99"/>
      <c r="C102" s="99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77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</row>
    <row r="103" spans="1:34" s="91" customFormat="1" ht="15">
      <c r="A103" s="99"/>
      <c r="B103" s="99"/>
      <c r="C103" s="99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77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</row>
    <row r="104" spans="1:34" s="91" customFormat="1" ht="15">
      <c r="A104" s="99"/>
      <c r="B104" s="99"/>
      <c r="C104" s="99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77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</row>
    <row r="105" spans="1:34" s="91" customFormat="1" ht="15">
      <c r="A105" s="99"/>
      <c r="B105" s="99"/>
      <c r="C105" s="99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77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</row>
    <row r="106" spans="1:34" s="91" customFormat="1" ht="15">
      <c r="A106" s="99"/>
      <c r="B106" s="99"/>
      <c r="C106" s="99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77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</row>
    <row r="107" spans="1:34" s="91" customFormat="1" ht="15">
      <c r="A107" s="99"/>
      <c r="B107" s="99"/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77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</row>
    <row r="108" spans="1:34" s="91" customFormat="1" ht="15">
      <c r="A108" s="99"/>
      <c r="B108" s="99"/>
      <c r="C108" s="99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77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</row>
    <row r="109" spans="1:34" s="91" customFormat="1" ht="15">
      <c r="A109" s="99"/>
      <c r="B109" s="99"/>
      <c r="C109" s="99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77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</row>
    <row r="110" spans="1:34" s="91" customFormat="1" ht="15">
      <c r="A110" s="99"/>
      <c r="B110" s="99"/>
      <c r="C110" s="99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77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</row>
    <row r="111" spans="1:34" s="91" customFormat="1" ht="15">
      <c r="A111" s="99"/>
      <c r="B111" s="99"/>
      <c r="C111" s="99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77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</row>
    <row r="112" spans="1:34" s="91" customFormat="1" ht="15">
      <c r="A112" s="99"/>
      <c r="B112" s="99"/>
      <c r="C112" s="99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77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</row>
    <row r="113" spans="1:34" s="91" customFormat="1" ht="15">
      <c r="A113" s="99"/>
      <c r="B113" s="99"/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77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</row>
    <row r="114" spans="1:34" s="91" customFormat="1" ht="15">
      <c r="A114" s="99"/>
      <c r="B114" s="99"/>
      <c r="C114" s="99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77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</row>
    <row r="115" spans="1:34" s="91" customFormat="1" ht="15">
      <c r="A115" s="99"/>
      <c r="B115" s="99"/>
      <c r="C115" s="99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77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</row>
    <row r="116" spans="1:34" s="91" customFormat="1" ht="15">
      <c r="A116" s="99"/>
      <c r="B116" s="99"/>
      <c r="C116" s="99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77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</row>
    <row r="117" spans="1:34" s="91" customFormat="1" ht="15">
      <c r="A117" s="99"/>
      <c r="B117" s="99"/>
      <c r="C117" s="99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77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</row>
    <row r="118" spans="1:34" s="91" customFormat="1" ht="15">
      <c r="A118" s="99"/>
      <c r="B118" s="99"/>
      <c r="C118" s="99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77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</row>
    <row r="119" spans="1:34" s="91" customFormat="1" ht="15">
      <c r="A119" s="99"/>
      <c r="B119" s="99"/>
      <c r="C119" s="99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77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</row>
    <row r="120" spans="1:34" s="91" customFormat="1" ht="15">
      <c r="A120" s="99"/>
      <c r="B120" s="99"/>
      <c r="C120" s="99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77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</row>
    <row r="121" spans="1:34" s="91" customFormat="1" ht="15">
      <c r="A121" s="99"/>
      <c r="B121" s="99"/>
      <c r="C121" s="99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77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</row>
    <row r="122" spans="1:34" s="91" customFormat="1" ht="15">
      <c r="A122" s="99"/>
      <c r="B122" s="99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77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</row>
    <row r="123" spans="1:34" s="91" customFormat="1" ht="15">
      <c r="A123" s="99"/>
      <c r="B123" s="99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77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</row>
    <row r="124" spans="1:34" s="91" customFormat="1" ht="15">
      <c r="A124" s="99"/>
      <c r="B124" s="99"/>
      <c r="C124" s="99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77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</row>
    <row r="125" spans="1:34" s="91" customFormat="1" ht="15">
      <c r="A125" s="99"/>
      <c r="B125" s="99"/>
      <c r="C125" s="99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77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</row>
    <row r="126" spans="1:34" s="91" customFormat="1" ht="15">
      <c r="A126" s="99"/>
      <c r="B126" s="99"/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77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</row>
    <row r="127" spans="1:34" s="91" customFormat="1" ht="15">
      <c r="A127" s="99"/>
      <c r="B127" s="99"/>
      <c r="C127" s="99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77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</row>
    <row r="128" spans="1:34" s="91" customFormat="1" ht="15">
      <c r="A128" s="99"/>
      <c r="B128" s="99"/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77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</row>
    <row r="129" spans="1:34" s="91" customFormat="1" ht="15">
      <c r="A129" s="99"/>
      <c r="B129" s="99"/>
      <c r="C129" s="99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77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</row>
    <row r="130" spans="1:34" s="91" customFormat="1" ht="15">
      <c r="A130" s="99"/>
      <c r="B130" s="99"/>
      <c r="C130" s="99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77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</row>
    <row r="131" spans="1:34" s="91" customFormat="1" ht="15">
      <c r="A131" s="99"/>
      <c r="B131" s="99"/>
      <c r="C131" s="99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77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</row>
    <row r="132" spans="1:34" s="91" customFormat="1" ht="15">
      <c r="A132" s="99"/>
      <c r="B132" s="99"/>
      <c r="C132" s="99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77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</row>
    <row r="133" spans="1:34" s="91" customFormat="1" ht="15">
      <c r="A133" s="99"/>
      <c r="B133" s="99"/>
      <c r="C133" s="99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77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</row>
    <row r="134" spans="1:34" s="91" customFormat="1" ht="15">
      <c r="A134" s="99"/>
      <c r="B134" s="99"/>
      <c r="C134" s="99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77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</row>
    <row r="135" spans="1:34" s="91" customFormat="1" ht="15">
      <c r="A135" s="99"/>
      <c r="B135" s="99"/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77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</row>
    <row r="136" spans="1:34" s="91" customFormat="1" ht="15">
      <c r="A136" s="99"/>
      <c r="B136" s="99"/>
      <c r="C136" s="99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77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</row>
    <row r="137" spans="1:34" s="91" customFormat="1" ht="15">
      <c r="A137" s="99"/>
      <c r="B137" s="99"/>
      <c r="C137" s="99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77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</row>
    <row r="138" spans="1:34" s="91" customFormat="1" ht="15">
      <c r="A138" s="99"/>
      <c r="B138" s="99"/>
      <c r="C138" s="99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77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</row>
    <row r="139" spans="1:34" s="91" customFormat="1" ht="15">
      <c r="A139" s="99"/>
      <c r="B139" s="99"/>
      <c r="C139" s="99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77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</row>
    <row r="140" spans="1:34" s="91" customFormat="1" ht="15">
      <c r="A140" s="99"/>
      <c r="B140" s="99"/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77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</row>
    <row r="141" spans="1:34" s="91" customFormat="1" ht="15">
      <c r="A141" s="99"/>
      <c r="B141" s="99"/>
      <c r="C141" s="99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77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</row>
    <row r="142" spans="1:34" s="91" customFormat="1" ht="15">
      <c r="A142" s="99"/>
      <c r="B142" s="99"/>
      <c r="C142" s="99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77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</row>
    <row r="143" spans="1:34" s="91" customFormat="1" ht="15">
      <c r="A143" s="99"/>
      <c r="B143" s="99"/>
      <c r="C143" s="99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77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</row>
    <row r="144" spans="1:34" s="91" customFormat="1" ht="15">
      <c r="A144" s="99"/>
      <c r="B144" s="99"/>
      <c r="C144" s="99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77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</row>
    <row r="145" spans="1:34" s="91" customFormat="1" ht="15">
      <c r="A145" s="99"/>
      <c r="B145" s="99"/>
      <c r="C145" s="99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77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</row>
    <row r="146" spans="1:34" s="91" customFormat="1" ht="15">
      <c r="A146" s="99"/>
      <c r="B146" s="99"/>
      <c r="C146" s="99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77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</row>
    <row r="147" spans="1:34" s="91" customFormat="1" ht="15">
      <c r="A147" s="99"/>
      <c r="B147" s="99"/>
      <c r="C147" s="99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77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</row>
    <row r="148" spans="1:34" s="91" customFormat="1" ht="15">
      <c r="A148" s="99"/>
      <c r="B148" s="99"/>
      <c r="C148" s="99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77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</row>
    <row r="149" spans="1:34" s="91" customFormat="1" ht="15">
      <c r="A149" s="99"/>
      <c r="B149" s="99"/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77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</row>
    <row r="150" spans="1:34" s="91" customFormat="1" ht="15">
      <c r="A150" s="99"/>
      <c r="B150" s="99"/>
      <c r="C150" s="99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77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</row>
    <row r="151" spans="1:34" s="91" customFormat="1" ht="15">
      <c r="A151" s="99"/>
      <c r="B151" s="99"/>
      <c r="C151" s="99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77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</row>
    <row r="152" spans="1:34" s="91" customFormat="1" ht="15">
      <c r="A152" s="99"/>
      <c r="B152" s="99"/>
      <c r="C152" s="99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77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</row>
    <row r="153" spans="1:34" s="91" customFormat="1" ht="15">
      <c r="A153" s="99"/>
      <c r="B153" s="99"/>
      <c r="C153" s="99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77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</row>
    <row r="154" spans="1:34" s="91" customFormat="1" ht="15">
      <c r="A154" s="99"/>
      <c r="B154" s="99"/>
      <c r="C154" s="99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77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</row>
    <row r="155" spans="1:34" s="91" customFormat="1" ht="15">
      <c r="A155" s="99"/>
      <c r="B155" s="99"/>
      <c r="C155" s="99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77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</row>
    <row r="156" spans="1:34" s="91" customFormat="1" ht="15">
      <c r="A156" s="99"/>
      <c r="B156" s="99"/>
      <c r="C156" s="99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77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</row>
    <row r="157" spans="1:34" s="91" customFormat="1" ht="15">
      <c r="A157" s="99"/>
      <c r="B157" s="99"/>
      <c r="C157" s="99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77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</row>
    <row r="158" spans="1:34" s="91" customFormat="1" ht="15">
      <c r="A158" s="99"/>
      <c r="B158" s="99"/>
      <c r="C158" s="99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77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</row>
    <row r="159" spans="1:34" s="91" customFormat="1" ht="15">
      <c r="A159" s="99"/>
      <c r="B159" s="99"/>
      <c r="C159" s="99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77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</row>
    <row r="160" spans="1:34" s="91" customFormat="1" ht="15">
      <c r="A160" s="99"/>
      <c r="B160" s="99"/>
      <c r="C160" s="99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77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</row>
    <row r="161" spans="1:34" s="91" customFormat="1" ht="15">
      <c r="A161" s="99"/>
      <c r="B161" s="99"/>
      <c r="C161" s="99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77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</row>
    <row r="162" spans="1:34" s="91" customFormat="1" ht="15">
      <c r="A162" s="99"/>
      <c r="B162" s="99"/>
      <c r="C162" s="99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77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</row>
    <row r="163" spans="1:34" s="91" customFormat="1" ht="15">
      <c r="A163" s="99"/>
      <c r="B163" s="99"/>
      <c r="C163" s="99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77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</row>
    <row r="164" spans="1:34" s="91" customFormat="1" ht="15">
      <c r="A164" s="99"/>
      <c r="B164" s="99"/>
      <c r="C164" s="99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77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</row>
    <row r="165" spans="1:34" s="91" customFormat="1" ht="15">
      <c r="A165" s="99"/>
      <c r="B165" s="99"/>
      <c r="C165" s="99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77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</row>
    <row r="166" spans="1:34" s="91" customFormat="1" ht="15">
      <c r="A166" s="99"/>
      <c r="B166" s="99"/>
      <c r="C166" s="99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77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</row>
    <row r="167" spans="1:34" s="91" customFormat="1" ht="15">
      <c r="A167" s="99"/>
      <c r="B167" s="99"/>
      <c r="C167" s="99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77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</row>
    <row r="168" spans="1:34" s="91" customFormat="1" ht="15">
      <c r="A168" s="99"/>
      <c r="B168" s="99"/>
      <c r="C168" s="99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77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</row>
    <row r="169" spans="1:34" s="91" customFormat="1" ht="15">
      <c r="A169" s="99"/>
      <c r="B169" s="99"/>
      <c r="C169" s="99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77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</row>
    <row r="170" spans="1:34" s="91" customFormat="1" ht="15">
      <c r="A170" s="99"/>
      <c r="B170" s="99"/>
      <c r="C170" s="99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77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</row>
    <row r="171" spans="1:34" s="91" customFormat="1" ht="15">
      <c r="A171" s="99"/>
      <c r="B171" s="99"/>
      <c r="C171" s="99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77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</row>
    <row r="172" spans="1:34" s="91" customFormat="1" ht="15">
      <c r="A172" s="99"/>
      <c r="B172" s="99"/>
      <c r="C172" s="99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77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</row>
    <row r="173" spans="1:34" s="91" customFormat="1" ht="15">
      <c r="A173" s="99"/>
      <c r="B173" s="99"/>
      <c r="C173" s="99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77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</row>
    <row r="174" spans="1:34" s="91" customFormat="1" ht="15">
      <c r="A174" s="99"/>
      <c r="B174" s="99"/>
      <c r="C174" s="99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77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</row>
    <row r="175" spans="1:34" s="91" customFormat="1" ht="15">
      <c r="A175" s="99"/>
      <c r="B175" s="99"/>
      <c r="C175" s="99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77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</row>
    <row r="176" spans="1:34" s="91" customFormat="1" ht="15">
      <c r="A176" s="99"/>
      <c r="B176" s="99"/>
      <c r="C176" s="99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77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</row>
    <row r="177" spans="1:34" s="91" customFormat="1" ht="15">
      <c r="A177" s="99"/>
      <c r="B177" s="99"/>
      <c r="C177" s="99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77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</row>
    <row r="178" spans="1:34" s="91" customFormat="1" ht="15">
      <c r="A178" s="99"/>
      <c r="B178" s="99"/>
      <c r="C178" s="99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77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</row>
    <row r="179" spans="1:34" s="91" customFormat="1" ht="15">
      <c r="A179" s="99"/>
      <c r="B179" s="99"/>
      <c r="C179" s="99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77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</row>
    <row r="180" spans="1:34" s="91" customFormat="1" ht="15">
      <c r="A180" s="99"/>
      <c r="B180" s="99"/>
      <c r="C180" s="99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77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</row>
    <row r="181" spans="1:34" s="91" customFormat="1" ht="15">
      <c r="A181" s="99"/>
      <c r="B181" s="99"/>
      <c r="C181" s="99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77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</row>
    <row r="182" spans="1:34" s="91" customFormat="1" ht="15">
      <c r="A182" s="99"/>
      <c r="B182" s="99"/>
      <c r="C182" s="99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77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</row>
    <row r="183" spans="1:34" s="91" customFormat="1" ht="15">
      <c r="A183" s="99"/>
      <c r="B183" s="99"/>
      <c r="C183" s="99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77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</row>
    <row r="184" spans="1:34" s="91" customFormat="1" ht="15">
      <c r="A184" s="99"/>
      <c r="B184" s="99"/>
      <c r="C184" s="99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77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</row>
    <row r="185" spans="1:34" s="91" customFormat="1" ht="15">
      <c r="A185" s="99"/>
      <c r="B185" s="99"/>
      <c r="C185" s="99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77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</row>
    <row r="186" spans="1:34" s="91" customFormat="1" ht="15">
      <c r="A186" s="99"/>
      <c r="B186" s="99"/>
      <c r="C186" s="99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77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</row>
    <row r="187" spans="1:34" s="91" customFormat="1" ht="15">
      <c r="A187" s="99"/>
      <c r="B187" s="99"/>
      <c r="C187" s="99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77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</row>
    <row r="188" spans="1:34" s="91" customFormat="1" ht="15">
      <c r="A188" s="99"/>
      <c r="B188" s="99"/>
      <c r="C188" s="99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77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</row>
    <row r="189" spans="1:34" s="91" customFormat="1" ht="15">
      <c r="A189" s="99"/>
      <c r="B189" s="99"/>
      <c r="C189" s="99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77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</row>
    <row r="190" spans="1:34" s="91" customFormat="1" ht="15">
      <c r="A190" s="99"/>
      <c r="B190" s="99"/>
      <c r="C190" s="99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77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</row>
    <row r="191" spans="1:34" s="91" customFormat="1" ht="15">
      <c r="A191" s="99"/>
      <c r="B191" s="99"/>
      <c r="C191" s="99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77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</row>
    <row r="192" spans="1:34" s="91" customFormat="1" ht="15">
      <c r="A192" s="99"/>
      <c r="B192" s="99"/>
      <c r="C192" s="99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77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</row>
    <row r="193" spans="1:34" s="91" customFormat="1" ht="15">
      <c r="A193" s="99"/>
      <c r="B193" s="99"/>
      <c r="C193" s="99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77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</row>
    <row r="194" spans="1:34" s="91" customFormat="1" ht="15">
      <c r="A194" s="99"/>
      <c r="B194" s="99"/>
      <c r="C194" s="99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77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</row>
    <row r="195" spans="1:34" s="91" customFormat="1" ht="15">
      <c r="A195" s="99"/>
      <c r="B195" s="99"/>
      <c r="C195" s="99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77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</row>
    <row r="196" spans="1:34" s="91" customFormat="1" ht="15">
      <c r="A196" s="99"/>
      <c r="B196" s="99"/>
      <c r="C196" s="99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77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</row>
    <row r="197" spans="1:34" s="91" customFormat="1" ht="15">
      <c r="A197" s="99"/>
      <c r="B197" s="99"/>
      <c r="C197" s="99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77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</row>
    <row r="198" spans="1:34" s="91" customFormat="1" ht="15">
      <c r="A198" s="99"/>
      <c r="B198" s="99"/>
      <c r="C198" s="99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77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</row>
    <row r="199" spans="1:34" s="91" customFormat="1" ht="15">
      <c r="A199" s="99"/>
      <c r="B199" s="99"/>
      <c r="C199" s="99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77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</row>
    <row r="200" spans="1:34" s="91" customFormat="1" ht="15">
      <c r="A200" s="99"/>
      <c r="B200" s="99"/>
      <c r="C200" s="99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77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</row>
    <row r="201" spans="1:34" s="91" customFormat="1" ht="15">
      <c r="A201" s="99"/>
      <c r="B201" s="99"/>
      <c r="C201" s="99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77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</row>
    <row r="202" spans="1:34" s="91" customFormat="1" ht="15">
      <c r="A202" s="99"/>
      <c r="B202" s="99"/>
      <c r="C202" s="99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77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</row>
    <row r="203" spans="1:34" s="91" customFormat="1" ht="15">
      <c r="A203" s="99"/>
      <c r="B203" s="99"/>
      <c r="C203" s="99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77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</row>
    <row r="204" spans="1:34" s="91" customFormat="1" ht="15">
      <c r="A204" s="99"/>
      <c r="B204" s="99"/>
      <c r="C204" s="99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77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</row>
    <row r="205" spans="1:34" s="91" customFormat="1" ht="15">
      <c r="A205" s="99"/>
      <c r="B205" s="99"/>
      <c r="C205" s="99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77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</row>
    <row r="206" spans="1:34" s="91" customFormat="1" ht="15">
      <c r="A206" s="99"/>
      <c r="B206" s="99"/>
      <c r="C206" s="99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77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</row>
    <row r="207" spans="1:34" s="91" customFormat="1" ht="15">
      <c r="A207" s="99"/>
      <c r="B207" s="99"/>
      <c r="C207" s="99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77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</row>
    <row r="208" spans="1:34" s="91" customFormat="1" ht="15">
      <c r="A208" s="99"/>
      <c r="B208" s="99"/>
      <c r="C208" s="99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77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</row>
    <row r="209" spans="1:34" s="91" customFormat="1" ht="15">
      <c r="A209" s="99"/>
      <c r="B209" s="99"/>
      <c r="C209" s="99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77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</row>
    <row r="210" spans="1:34" s="91" customFormat="1" ht="15">
      <c r="A210" s="99"/>
      <c r="B210" s="99"/>
      <c r="C210" s="99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77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</row>
    <row r="211" spans="1:34" s="91" customFormat="1" ht="15">
      <c r="A211" s="99"/>
      <c r="B211" s="99"/>
      <c r="C211" s="99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77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</row>
    <row r="212" spans="1:34" s="91" customFormat="1" ht="15">
      <c r="A212" s="99"/>
      <c r="B212" s="99"/>
      <c r="C212" s="99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77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</row>
    <row r="213" spans="1:34" s="91" customFormat="1" ht="15">
      <c r="A213" s="99"/>
      <c r="B213" s="99"/>
      <c r="C213" s="99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77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</row>
    <row r="214" spans="1:34" s="91" customFormat="1" ht="15">
      <c r="A214" s="99"/>
      <c r="B214" s="99"/>
      <c r="C214" s="99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77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</row>
    <row r="215" spans="1:34" s="91" customFormat="1" ht="15">
      <c r="A215" s="99"/>
      <c r="B215" s="99"/>
      <c r="C215" s="99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77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</row>
    <row r="216" spans="1:34" s="91" customFormat="1" ht="15">
      <c r="A216" s="99"/>
      <c r="B216" s="99"/>
      <c r="C216" s="99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77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</row>
    <row r="217" spans="1:34" s="91" customFormat="1" ht="15">
      <c r="A217" s="99"/>
      <c r="B217" s="99"/>
      <c r="C217" s="99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77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</row>
    <row r="218" spans="1:34" s="91" customFormat="1" ht="15">
      <c r="A218" s="99"/>
      <c r="B218" s="99"/>
      <c r="C218" s="99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77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</row>
    <row r="219" spans="1:34" s="91" customFormat="1" ht="15">
      <c r="A219" s="99"/>
      <c r="B219" s="99"/>
      <c r="C219" s="99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77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</row>
    <row r="220" spans="1:34" s="91" customFormat="1" ht="15">
      <c r="A220" s="99"/>
      <c r="B220" s="99"/>
      <c r="C220" s="99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77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</row>
    <row r="221" spans="1:34" s="91" customFormat="1" ht="15">
      <c r="A221" s="99"/>
      <c r="B221" s="99"/>
      <c r="C221" s="99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77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</row>
    <row r="222" spans="1:34" s="91" customFormat="1" ht="15">
      <c r="A222" s="99"/>
      <c r="B222" s="99"/>
      <c r="C222" s="99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77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</row>
    <row r="223" spans="1:34" s="91" customFormat="1" ht="15">
      <c r="A223" s="99"/>
      <c r="B223" s="99"/>
      <c r="C223" s="99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77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</row>
    <row r="224" spans="1:34" s="91" customFormat="1" ht="15">
      <c r="A224" s="99"/>
      <c r="B224" s="99"/>
      <c r="C224" s="99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77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</row>
    <row r="225" spans="1:34" s="91" customFormat="1" ht="15">
      <c r="A225" s="99"/>
      <c r="B225" s="99"/>
      <c r="C225" s="99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77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</row>
    <row r="226" spans="1:34" s="91" customFormat="1" ht="15">
      <c r="A226" s="99"/>
      <c r="B226" s="99"/>
      <c r="C226" s="99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77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</row>
    <row r="227" spans="1:34" s="91" customFormat="1" ht="15">
      <c r="A227" s="99"/>
      <c r="B227" s="99"/>
      <c r="C227" s="99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77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</row>
    <row r="228" spans="1:34" s="91" customFormat="1" ht="15">
      <c r="A228" s="99"/>
      <c r="B228" s="99"/>
      <c r="C228" s="99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77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</row>
    <row r="229" spans="1:34" s="91" customFormat="1" ht="15">
      <c r="A229" s="99"/>
      <c r="B229" s="99"/>
      <c r="C229" s="99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77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</row>
    <row r="230" spans="1:34" s="91" customFormat="1" ht="15">
      <c r="A230" s="99"/>
      <c r="B230" s="99"/>
      <c r="C230" s="99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77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</row>
    <row r="231" spans="1:34" s="91" customFormat="1" ht="15">
      <c r="A231" s="99"/>
      <c r="B231" s="99"/>
      <c r="C231" s="99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77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</row>
    <row r="232" spans="1:34" s="91" customFormat="1" ht="15">
      <c r="A232" s="99"/>
      <c r="B232" s="99"/>
      <c r="C232" s="99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77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</row>
    <row r="233" spans="1:34" s="91" customFormat="1" ht="15">
      <c r="A233" s="99"/>
      <c r="B233" s="99"/>
      <c r="C233" s="99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77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</row>
    <row r="234" spans="1:34" s="91" customFormat="1" ht="15">
      <c r="A234" s="99"/>
      <c r="B234" s="99"/>
      <c r="C234" s="99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77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</row>
    <row r="235" spans="1:34" s="91" customFormat="1" ht="15">
      <c r="A235" s="99"/>
      <c r="B235" s="99"/>
      <c r="C235" s="99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77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</row>
    <row r="236" spans="1:34" s="91" customFormat="1" ht="15">
      <c r="A236" s="99"/>
      <c r="B236" s="99"/>
      <c r="C236" s="99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77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</row>
    <row r="237" spans="1:34" s="91" customFormat="1" ht="15">
      <c r="A237" s="99"/>
      <c r="B237" s="99"/>
      <c r="C237" s="99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77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</row>
    <row r="238" spans="1:34" s="91" customFormat="1" ht="15">
      <c r="A238" s="99"/>
      <c r="B238" s="99"/>
      <c r="C238" s="99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77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</row>
    <row r="239" spans="1:34" s="91" customFormat="1" ht="15">
      <c r="A239" s="99"/>
      <c r="B239" s="99"/>
      <c r="C239" s="99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77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</row>
    <row r="240" spans="1:34" s="91" customFormat="1" ht="15">
      <c r="A240" s="99"/>
      <c r="B240" s="99"/>
      <c r="C240" s="99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77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</row>
    <row r="241" spans="1:34" s="91" customFormat="1" ht="15">
      <c r="A241" s="99"/>
      <c r="B241" s="99"/>
      <c r="C241" s="99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77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</row>
    <row r="242" spans="1:34" s="91" customFormat="1" ht="15">
      <c r="A242" s="99"/>
      <c r="B242" s="99"/>
      <c r="C242" s="99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77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</row>
    <row r="243" spans="1:34" s="91" customFormat="1" ht="15">
      <c r="A243" s="99"/>
      <c r="B243" s="99"/>
      <c r="C243" s="99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77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</row>
    <row r="244" spans="1:34" s="91" customFormat="1" ht="15">
      <c r="A244" s="99"/>
      <c r="B244" s="99"/>
      <c r="C244" s="99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77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</row>
    <row r="245" spans="1:34" s="91" customFormat="1" ht="15">
      <c r="A245" s="99"/>
      <c r="B245" s="99"/>
      <c r="C245" s="99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77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</row>
    <row r="246" spans="1:34" s="91" customFormat="1" ht="15">
      <c r="A246" s="99"/>
      <c r="B246" s="99"/>
      <c r="C246" s="99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77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</row>
    <row r="247" spans="1:34" s="91" customFormat="1" ht="15">
      <c r="A247" s="99"/>
      <c r="B247" s="99"/>
      <c r="C247" s="99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77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</row>
    <row r="248" spans="1:34" s="91" customFormat="1" ht="15">
      <c r="A248" s="99"/>
      <c r="B248" s="99"/>
      <c r="C248" s="99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77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</row>
    <row r="249" spans="1:34" s="91" customFormat="1" ht="15">
      <c r="A249" s="99"/>
      <c r="B249" s="99"/>
      <c r="C249" s="99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77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</row>
    <row r="250" spans="1:34" s="91" customFormat="1" ht="15">
      <c r="A250" s="99"/>
      <c r="B250" s="99"/>
      <c r="C250" s="99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77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</row>
    <row r="251" spans="1:34" s="91" customFormat="1" ht="15">
      <c r="A251" s="99"/>
      <c r="B251" s="99"/>
      <c r="C251" s="99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77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</row>
    <row r="252" spans="1:34" s="91" customFormat="1" ht="15">
      <c r="A252" s="99"/>
      <c r="B252" s="99"/>
      <c r="C252" s="99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77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</row>
    <row r="253" spans="1:34" s="91" customFormat="1" ht="15">
      <c r="A253" s="99"/>
      <c r="B253" s="99"/>
      <c r="C253" s="99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77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</row>
    <row r="254" spans="1:34" s="91" customFormat="1" ht="15">
      <c r="A254" s="99"/>
      <c r="B254" s="99"/>
      <c r="C254" s="99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77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</row>
    <row r="255" spans="1:34" s="91" customFormat="1" ht="15">
      <c r="A255" s="99"/>
      <c r="B255" s="99"/>
      <c r="C255" s="99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77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</row>
    <row r="256" spans="1:34" s="91" customFormat="1" ht="15">
      <c r="A256" s="99"/>
      <c r="B256" s="99"/>
      <c r="C256" s="99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77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</row>
    <row r="257" spans="1:34" s="91" customFormat="1" ht="15">
      <c r="A257" s="99"/>
      <c r="B257" s="99"/>
      <c r="C257" s="99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77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</row>
    <row r="258" spans="1:34" s="91" customFormat="1" ht="15">
      <c r="A258" s="99"/>
      <c r="B258" s="99"/>
      <c r="C258" s="99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77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</row>
    <row r="259" spans="1:34" s="91" customFormat="1" ht="15">
      <c r="A259" s="99"/>
      <c r="B259" s="99"/>
      <c r="C259" s="99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77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</row>
    <row r="260" spans="1:34" s="91" customFormat="1" ht="15">
      <c r="A260" s="99"/>
      <c r="B260" s="99"/>
      <c r="C260" s="99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77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</row>
    <row r="261" spans="1:34" s="91" customFormat="1" ht="15">
      <c r="A261" s="99"/>
      <c r="B261" s="99"/>
      <c r="C261" s="99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77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</row>
    <row r="262" spans="1:34" s="91" customFormat="1" ht="15">
      <c r="A262" s="99"/>
      <c r="B262" s="99"/>
      <c r="C262" s="99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77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</row>
    <row r="263" spans="1:34" s="91" customFormat="1" ht="15">
      <c r="A263" s="99"/>
      <c r="B263" s="99"/>
      <c r="C263" s="99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77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</row>
    <row r="264" spans="1:34" s="91" customFormat="1" ht="15">
      <c r="A264" s="99"/>
      <c r="B264" s="99"/>
      <c r="C264" s="99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77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</row>
    <row r="265" spans="1:34" s="91" customFormat="1" ht="15">
      <c r="A265" s="99"/>
      <c r="B265" s="99"/>
      <c r="C265" s="99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77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</row>
    <row r="266" spans="1:34" s="91" customFormat="1" ht="15">
      <c r="A266" s="99"/>
      <c r="B266" s="99"/>
      <c r="C266" s="99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77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</row>
    <row r="267" spans="1:34" s="91" customFormat="1" ht="15">
      <c r="A267" s="99"/>
      <c r="B267" s="99"/>
      <c r="C267" s="99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77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</row>
    <row r="268" spans="1:34" s="91" customFormat="1" ht="15">
      <c r="A268" s="99"/>
      <c r="B268" s="99"/>
      <c r="C268" s="99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77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</row>
    <row r="269" spans="1:34" s="91" customFormat="1" ht="15">
      <c r="A269" s="99"/>
      <c r="B269" s="99"/>
      <c r="C269" s="99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77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</row>
    <row r="270" spans="1:34" s="91" customFormat="1" ht="15">
      <c r="A270" s="99"/>
      <c r="B270" s="99"/>
      <c r="C270" s="99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77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</row>
    <row r="271" spans="1:34" s="91" customFormat="1" ht="15">
      <c r="A271" s="99"/>
      <c r="B271" s="99"/>
      <c r="C271" s="99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77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</row>
    <row r="272" spans="1:34" s="91" customFormat="1" ht="15">
      <c r="A272" s="99"/>
      <c r="B272" s="99"/>
      <c r="C272" s="99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77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</row>
    <row r="273" spans="1:34" s="91" customFormat="1" ht="15">
      <c r="A273" s="99"/>
      <c r="B273" s="99"/>
      <c r="C273" s="99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77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</row>
    <row r="274" spans="1:34" s="91" customFormat="1" ht="15">
      <c r="A274" s="99"/>
      <c r="B274" s="99"/>
      <c r="C274" s="99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77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</row>
    <row r="275" spans="1:34" s="91" customFormat="1" ht="15">
      <c r="A275" s="99"/>
      <c r="B275" s="99"/>
      <c r="C275" s="99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77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</row>
    <row r="276" spans="1:34" s="91" customFormat="1" ht="15">
      <c r="A276" s="99"/>
      <c r="B276" s="99"/>
      <c r="C276" s="99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77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</row>
    <row r="277" spans="1:34" s="91" customFormat="1" ht="15">
      <c r="A277" s="99"/>
      <c r="B277" s="99"/>
      <c r="C277" s="99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77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</row>
    <row r="278" spans="1:34" s="91" customFormat="1" ht="15">
      <c r="A278" s="99"/>
      <c r="B278" s="99"/>
      <c r="C278" s="99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77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</row>
    <row r="279" spans="1:34" s="91" customFormat="1" ht="15">
      <c r="A279" s="99"/>
      <c r="B279" s="99"/>
      <c r="C279" s="99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77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</row>
    <row r="280" spans="1:34" s="91" customFormat="1" ht="15">
      <c r="A280" s="99"/>
      <c r="B280" s="99"/>
      <c r="C280" s="99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77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</row>
    <row r="281" spans="1:34" s="91" customFormat="1" ht="15">
      <c r="A281" s="99"/>
      <c r="B281" s="99"/>
      <c r="C281" s="99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77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</row>
    <row r="282" spans="1:34" s="91" customFormat="1" ht="15">
      <c r="A282" s="99"/>
      <c r="B282" s="99"/>
      <c r="C282" s="99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77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</row>
    <row r="283" spans="1:34" s="91" customFormat="1" ht="15">
      <c r="A283" s="99"/>
      <c r="B283" s="99"/>
      <c r="C283" s="99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77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</row>
    <row r="284" spans="1:34" s="91" customFormat="1" ht="15">
      <c r="A284" s="99"/>
      <c r="B284" s="99"/>
      <c r="C284" s="99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77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</row>
    <row r="285" spans="1:34" s="91" customFormat="1" ht="15">
      <c r="A285" s="99"/>
      <c r="B285" s="99"/>
      <c r="C285" s="99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77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</row>
    <row r="286" spans="1:34" s="91" customFormat="1" ht="15">
      <c r="A286" s="99"/>
      <c r="B286" s="99"/>
      <c r="C286" s="99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77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</row>
    <row r="287" spans="1:34" s="91" customFormat="1" ht="15">
      <c r="A287" s="99"/>
      <c r="B287" s="99"/>
      <c r="C287" s="99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77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</row>
    <row r="288" spans="1:34" s="91" customFormat="1" ht="15">
      <c r="A288" s="99"/>
      <c r="B288" s="99"/>
      <c r="C288" s="99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77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</row>
    <row r="289" spans="1:34" s="91" customFormat="1" ht="15">
      <c r="A289" s="99"/>
      <c r="B289" s="99"/>
      <c r="C289" s="99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77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</row>
    <row r="290" spans="1:34" s="91" customFormat="1" ht="15">
      <c r="A290" s="99"/>
      <c r="B290" s="99"/>
      <c r="C290" s="99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77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</row>
    <row r="291" spans="1:34" s="91" customFormat="1" ht="15">
      <c r="A291" s="99"/>
      <c r="B291" s="99"/>
      <c r="C291" s="99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77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</row>
    <row r="292" spans="1:34" s="91" customFormat="1" ht="15">
      <c r="A292" s="99"/>
      <c r="B292" s="99"/>
      <c r="C292" s="99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77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</row>
    <row r="293" spans="1:34" s="91" customFormat="1" ht="15">
      <c r="A293" s="99"/>
      <c r="B293" s="99"/>
      <c r="C293" s="99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77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</row>
    <row r="294" spans="1:34" s="91" customFormat="1" ht="15">
      <c r="A294" s="99"/>
      <c r="B294" s="99"/>
      <c r="C294" s="99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77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</row>
    <row r="295" spans="1:34" s="91" customFormat="1" ht="15">
      <c r="A295" s="99"/>
      <c r="B295" s="99"/>
      <c r="C295" s="99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77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</row>
    <row r="296" spans="1:34" s="91" customFormat="1" ht="15">
      <c r="A296" s="99"/>
      <c r="B296" s="99"/>
      <c r="C296" s="99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77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</row>
    <row r="297" spans="1:34" s="91" customFormat="1" ht="15">
      <c r="A297" s="99"/>
      <c r="B297" s="99"/>
      <c r="C297" s="99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77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</row>
    <row r="298" spans="1:34" s="91" customFormat="1" ht="15">
      <c r="A298" s="99"/>
      <c r="B298" s="99"/>
      <c r="C298" s="99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77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</row>
    <row r="299" spans="1:34" s="91" customFormat="1" ht="15">
      <c r="A299" s="99"/>
      <c r="B299" s="99"/>
      <c r="C299" s="99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77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</row>
    <row r="300" spans="1:34" s="91" customFormat="1" ht="15">
      <c r="A300" s="99"/>
      <c r="B300" s="99"/>
      <c r="C300" s="99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77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</row>
    <row r="301" spans="1:34" s="91" customFormat="1" ht="15">
      <c r="A301" s="99"/>
      <c r="B301" s="99"/>
      <c r="C301" s="99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77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</row>
    <row r="302" spans="1:34" s="91" customFormat="1" ht="15">
      <c r="A302" s="99"/>
      <c r="B302" s="99"/>
      <c r="C302" s="99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77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</row>
    <row r="303" spans="1:34" s="91" customFormat="1" ht="15">
      <c r="A303" s="99"/>
      <c r="B303" s="99"/>
      <c r="C303" s="99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77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</row>
    <row r="304" spans="1:34" s="91" customFormat="1" ht="15">
      <c r="A304" s="99"/>
      <c r="B304" s="99"/>
      <c r="C304" s="99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77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</row>
    <row r="305" spans="1:34" s="91" customFormat="1" ht="15">
      <c r="A305" s="99"/>
      <c r="B305" s="99"/>
      <c r="C305" s="99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77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</row>
    <row r="306" spans="1:34" s="91" customFormat="1" ht="15">
      <c r="A306" s="99"/>
      <c r="B306" s="99"/>
      <c r="C306" s="99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77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</row>
    <row r="307" spans="1:34" s="91" customFormat="1" ht="15">
      <c r="A307" s="99"/>
      <c r="B307" s="99"/>
      <c r="C307" s="99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77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</row>
    <row r="308" spans="1:34" s="91" customFormat="1" ht="15">
      <c r="A308" s="99"/>
      <c r="B308" s="99"/>
      <c r="C308" s="99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77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</row>
    <row r="309" spans="1:34" s="91" customFormat="1" ht="15">
      <c r="A309" s="99"/>
      <c r="B309" s="99"/>
      <c r="C309" s="99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77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</row>
    <row r="310" spans="1:34" s="91" customFormat="1" ht="15">
      <c r="A310" s="99"/>
      <c r="B310" s="99"/>
      <c r="C310" s="99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77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</row>
    <row r="311" spans="1:34" s="91" customFormat="1" ht="15">
      <c r="A311" s="99"/>
      <c r="B311" s="99"/>
      <c r="C311" s="99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77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</row>
    <row r="312" spans="1:34" s="91" customFormat="1" ht="15">
      <c r="A312" s="99"/>
      <c r="B312" s="99"/>
      <c r="C312" s="99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77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</row>
    <row r="313" spans="1:34" s="91" customFormat="1" ht="15">
      <c r="A313" s="99"/>
      <c r="B313" s="99"/>
      <c r="C313" s="99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77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</row>
    <row r="314" spans="1:34" s="91" customFormat="1" ht="15">
      <c r="A314" s="99"/>
      <c r="B314" s="99"/>
      <c r="C314" s="99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77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</row>
    <row r="315" spans="1:34" s="91" customFormat="1" ht="15">
      <c r="A315" s="99"/>
      <c r="B315" s="99"/>
      <c r="C315" s="99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77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</row>
    <row r="316" spans="1:34" s="91" customFormat="1" ht="15">
      <c r="A316" s="99"/>
      <c r="B316" s="99"/>
      <c r="C316" s="99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77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</row>
    <row r="317" spans="1:34" s="91" customFormat="1" ht="15">
      <c r="A317" s="99"/>
      <c r="B317" s="99"/>
      <c r="C317" s="99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77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</row>
    <row r="318" spans="1:34" s="91" customFormat="1" ht="15">
      <c r="A318" s="99"/>
      <c r="B318" s="99"/>
      <c r="C318" s="99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77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</row>
    <row r="319" spans="1:34" s="91" customFormat="1" ht="15">
      <c r="A319" s="99"/>
      <c r="B319" s="99"/>
      <c r="C319" s="99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77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</row>
    <row r="320" spans="1:34" s="91" customFormat="1" ht="15">
      <c r="A320" s="99"/>
      <c r="B320" s="99"/>
      <c r="C320" s="99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77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</row>
    <row r="321" spans="1:34" s="91" customFormat="1" ht="15">
      <c r="A321" s="99"/>
      <c r="B321" s="99"/>
      <c r="C321" s="99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77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</row>
    <row r="322" spans="1:34" s="91" customFormat="1" ht="15">
      <c r="A322" s="99"/>
      <c r="B322" s="99"/>
      <c r="C322" s="99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77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</row>
    <row r="323" spans="1:34" s="91" customFormat="1" ht="15">
      <c r="A323" s="99"/>
      <c r="B323" s="99"/>
      <c r="C323" s="99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77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</row>
    <row r="324" spans="1:34" s="91" customFormat="1" ht="15">
      <c r="A324" s="99"/>
      <c r="B324" s="99"/>
      <c r="C324" s="99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77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</row>
    <row r="325" spans="1:34" s="91" customFormat="1" ht="15">
      <c r="A325" s="99"/>
      <c r="B325" s="99"/>
      <c r="C325" s="99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77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</row>
    <row r="326" spans="1:34" s="91" customFormat="1" ht="15">
      <c r="A326" s="99"/>
      <c r="B326" s="99"/>
      <c r="C326" s="99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77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</row>
    <row r="327" spans="1:34" s="91" customFormat="1" ht="15">
      <c r="A327" s="99"/>
      <c r="B327" s="99"/>
      <c r="C327" s="99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77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</row>
    <row r="328" spans="1:34" s="91" customFormat="1" ht="15">
      <c r="A328" s="99"/>
      <c r="B328" s="99"/>
      <c r="C328" s="99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77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</row>
    <row r="329" spans="1:34" s="91" customFormat="1" ht="15">
      <c r="A329" s="99"/>
      <c r="B329" s="99"/>
      <c r="C329" s="99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77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</row>
    <row r="330" spans="1:34" s="91" customFormat="1" ht="15">
      <c r="A330" s="99"/>
      <c r="B330" s="99"/>
      <c r="C330" s="99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77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</row>
    <row r="331" spans="1:34" s="91" customFormat="1" ht="15">
      <c r="A331" s="99"/>
      <c r="B331" s="99"/>
      <c r="C331" s="99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77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</row>
    <row r="332" spans="1:34" s="91" customFormat="1" ht="15">
      <c r="A332" s="99"/>
      <c r="B332" s="99"/>
      <c r="C332" s="99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77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</row>
    <row r="333" spans="1:34" s="91" customFormat="1" ht="15">
      <c r="A333" s="99"/>
      <c r="B333" s="99"/>
      <c r="C333" s="99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77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</row>
    <row r="334" spans="1:34" s="91" customFormat="1" ht="15">
      <c r="A334" s="99"/>
      <c r="B334" s="99"/>
      <c r="C334" s="99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77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</row>
    <row r="335" spans="1:34" s="91" customFormat="1" ht="15">
      <c r="A335" s="99"/>
      <c r="B335" s="99"/>
      <c r="C335" s="99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77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</row>
    <row r="336" spans="1:34" s="91" customFormat="1" ht="15">
      <c r="A336" s="99"/>
      <c r="B336" s="99"/>
      <c r="C336" s="99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77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</row>
    <row r="337" spans="1:34" s="91" customFormat="1" ht="15">
      <c r="A337" s="99"/>
      <c r="B337" s="99"/>
      <c r="C337" s="99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77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</row>
    <row r="338" spans="1:34" s="91" customFormat="1" ht="15">
      <c r="A338" s="99"/>
      <c r="B338" s="99"/>
      <c r="C338" s="99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77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</row>
    <row r="339" spans="1:34" s="91" customFormat="1" ht="15">
      <c r="A339" s="99"/>
      <c r="B339" s="99"/>
      <c r="C339" s="99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77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</row>
    <row r="340" spans="1:34" s="91" customFormat="1" ht="15">
      <c r="A340" s="99"/>
      <c r="B340" s="99"/>
      <c r="C340" s="99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77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</row>
    <row r="341" spans="1:34" s="91" customFormat="1" ht="15">
      <c r="A341" s="99"/>
      <c r="B341" s="99"/>
      <c r="C341" s="99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77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</row>
    <row r="342" spans="1:34" s="91" customFormat="1" ht="15">
      <c r="A342" s="99"/>
      <c r="B342" s="99"/>
      <c r="C342" s="99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77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</row>
    <row r="343" spans="1:34" s="91" customFormat="1" ht="15">
      <c r="A343" s="99"/>
      <c r="B343" s="99"/>
      <c r="C343" s="99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77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</row>
    <row r="344" spans="1:34" s="91" customFormat="1" ht="15">
      <c r="A344" s="99"/>
      <c r="B344" s="99"/>
      <c r="C344" s="99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77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</row>
    <row r="345" spans="1:34" s="91" customFormat="1" ht="15">
      <c r="A345" s="99"/>
      <c r="B345" s="99"/>
      <c r="C345" s="99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77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</row>
    <row r="346" spans="1:34" s="91" customFormat="1" ht="15">
      <c r="A346" s="99"/>
      <c r="B346" s="99"/>
      <c r="C346" s="99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77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</row>
    <row r="347" spans="1:34" s="91" customFormat="1" ht="15">
      <c r="A347" s="99"/>
      <c r="B347" s="99"/>
      <c r="C347" s="99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77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</row>
    <row r="348" spans="1:34" s="91" customFormat="1" ht="15">
      <c r="A348" s="99"/>
      <c r="B348" s="99"/>
      <c r="C348" s="99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77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</row>
    <row r="349" spans="1:34" s="91" customFormat="1" ht="15">
      <c r="A349" s="99"/>
      <c r="B349" s="99"/>
      <c r="C349" s="99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77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</row>
    <row r="350" spans="1:34" s="91" customFormat="1" ht="15">
      <c r="A350" s="99"/>
      <c r="B350" s="99"/>
      <c r="C350" s="99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77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</row>
    <row r="351" spans="1:34" s="91" customFormat="1" ht="15">
      <c r="A351" s="99"/>
      <c r="B351" s="99"/>
      <c r="C351" s="99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77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</row>
    <row r="352" spans="1:34" s="91" customFormat="1" ht="15">
      <c r="A352" s="99"/>
      <c r="B352" s="99"/>
      <c r="C352" s="99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77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</row>
    <row r="353" spans="1:34" s="91" customFormat="1" ht="15">
      <c r="A353" s="99"/>
      <c r="B353" s="99"/>
      <c r="C353" s="99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77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</row>
    <row r="354" spans="1:34" s="91" customFormat="1" ht="15">
      <c r="A354" s="99"/>
      <c r="B354" s="99"/>
      <c r="C354" s="99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77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</row>
    <row r="355" spans="1:34" s="91" customFormat="1" ht="15">
      <c r="A355" s="99"/>
      <c r="B355" s="99"/>
      <c r="C355" s="99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77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</row>
    <row r="356" spans="1:34" s="91" customFormat="1" ht="15">
      <c r="A356" s="99"/>
      <c r="B356" s="99"/>
      <c r="C356" s="99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77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</row>
    <row r="357" spans="1:34" s="91" customFormat="1" ht="15">
      <c r="A357" s="99"/>
      <c r="B357" s="99"/>
      <c r="C357" s="99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77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</row>
    <row r="358" spans="1:34" s="91" customFormat="1" ht="15">
      <c r="A358" s="99"/>
      <c r="B358" s="99"/>
      <c r="C358" s="99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77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</row>
    <row r="359" spans="1:34" s="91" customFormat="1" ht="15">
      <c r="A359" s="99"/>
      <c r="B359" s="99"/>
      <c r="C359" s="99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77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</row>
    <row r="360" spans="1:34" s="91" customFormat="1" ht="15">
      <c r="A360" s="99"/>
      <c r="B360" s="99"/>
      <c r="C360" s="99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77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</row>
    <row r="361" spans="1:34" s="91" customFormat="1" ht="15">
      <c r="A361" s="99"/>
      <c r="B361" s="99"/>
      <c r="C361" s="99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77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</row>
    <row r="362" spans="1:34" s="91" customFormat="1" ht="15">
      <c r="A362" s="99"/>
      <c r="B362" s="99"/>
      <c r="C362" s="99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77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</row>
    <row r="363" spans="1:34" s="91" customFormat="1" ht="15">
      <c r="A363" s="99"/>
      <c r="B363" s="99"/>
      <c r="C363" s="99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77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</row>
    <row r="364" spans="1:34" s="91" customFormat="1" ht="15">
      <c r="A364" s="99"/>
      <c r="B364" s="99"/>
      <c r="C364" s="99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77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</row>
    <row r="365" spans="1:34" s="91" customFormat="1" ht="15">
      <c r="A365" s="99"/>
      <c r="B365" s="99"/>
      <c r="C365" s="99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77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</row>
    <row r="366" spans="1:34" s="91" customFormat="1" ht="15">
      <c r="A366" s="99"/>
      <c r="B366" s="99"/>
      <c r="C366" s="99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77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</row>
    <row r="367" spans="1:34" s="91" customFormat="1" ht="15">
      <c r="A367" s="99"/>
      <c r="B367" s="99"/>
      <c r="C367" s="99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77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</row>
    <row r="368" spans="1:34" s="91" customFormat="1" ht="15">
      <c r="A368" s="99"/>
      <c r="B368" s="99"/>
      <c r="C368" s="99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77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</row>
    <row r="369" spans="1:34" s="91" customFormat="1" ht="15">
      <c r="A369" s="99"/>
      <c r="B369" s="99"/>
      <c r="C369" s="99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77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</row>
    <row r="370" spans="1:34" s="91" customFormat="1" ht="15">
      <c r="A370" s="99"/>
      <c r="B370" s="99"/>
      <c r="C370" s="99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77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</row>
    <row r="371" spans="1:34" s="91" customFormat="1" ht="15">
      <c r="A371" s="99"/>
      <c r="B371" s="99"/>
      <c r="C371" s="99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77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</row>
    <row r="372" spans="1:34" s="91" customFormat="1" ht="15">
      <c r="A372" s="99"/>
      <c r="B372" s="99"/>
      <c r="C372" s="99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77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</row>
    <row r="373" spans="1:34" s="91" customFormat="1" ht="15">
      <c r="A373" s="99"/>
      <c r="B373" s="99"/>
      <c r="C373" s="99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77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</row>
    <row r="374" spans="1:34" s="91" customFormat="1" ht="15">
      <c r="A374" s="99"/>
      <c r="B374" s="99"/>
      <c r="C374" s="99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77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</row>
    <row r="375" spans="1:34" s="91" customFormat="1" ht="15">
      <c r="A375" s="99"/>
      <c r="B375" s="99"/>
      <c r="C375" s="99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77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</row>
    <row r="376" spans="1:34" s="91" customFormat="1" ht="15">
      <c r="A376" s="99"/>
      <c r="B376" s="99"/>
      <c r="C376" s="99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77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</row>
    <row r="377" spans="1:34" s="91" customFormat="1" ht="15">
      <c r="A377" s="99"/>
      <c r="B377" s="99"/>
      <c r="C377" s="99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77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</row>
    <row r="378" spans="1:34" s="91" customFormat="1" ht="15">
      <c r="A378" s="99"/>
      <c r="B378" s="99"/>
      <c r="C378" s="99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77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</row>
    <row r="379" spans="1:34" s="91" customFormat="1" ht="15">
      <c r="A379" s="99"/>
      <c r="B379" s="99"/>
      <c r="C379" s="99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77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</row>
    <row r="380" spans="1:34" s="91" customFormat="1" ht="15">
      <c r="A380" s="99"/>
      <c r="B380" s="99"/>
      <c r="C380" s="99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77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</row>
    <row r="381" spans="1:34" s="91" customFormat="1" ht="15">
      <c r="A381" s="99"/>
      <c r="B381" s="99"/>
      <c r="C381" s="99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77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</row>
    <row r="382" spans="1:34" s="91" customFormat="1" ht="15">
      <c r="A382" s="99"/>
      <c r="B382" s="99"/>
      <c r="C382" s="99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77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</row>
    <row r="383" spans="1:34" s="91" customFormat="1" ht="15">
      <c r="A383" s="99"/>
      <c r="B383" s="99"/>
      <c r="C383" s="99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77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</row>
    <row r="384" spans="1:34" s="91" customFormat="1" ht="15">
      <c r="A384" s="99"/>
      <c r="B384" s="99"/>
      <c r="C384" s="99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77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</row>
    <row r="385" spans="1:34" s="91" customFormat="1" ht="15">
      <c r="A385" s="99"/>
      <c r="B385" s="99"/>
      <c r="C385" s="99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77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</row>
    <row r="386" spans="1:34" s="91" customFormat="1" ht="15">
      <c r="A386" s="99"/>
      <c r="B386" s="99"/>
      <c r="C386" s="99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77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</row>
    <row r="387" spans="1:34" s="91" customFormat="1" ht="15">
      <c r="A387" s="99"/>
      <c r="B387" s="99"/>
      <c r="C387" s="99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77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</row>
    <row r="388" spans="1:34" s="91" customFormat="1" ht="15">
      <c r="A388" s="99"/>
      <c r="B388" s="99"/>
      <c r="C388" s="99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77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</row>
    <row r="389" spans="1:34" s="91" customFormat="1" ht="15">
      <c r="A389" s="99"/>
      <c r="B389" s="99"/>
      <c r="C389" s="99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77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</row>
    <row r="390" spans="1:34" s="91" customFormat="1" ht="15">
      <c r="A390" s="99"/>
      <c r="B390" s="99"/>
      <c r="C390" s="99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77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</row>
    <row r="391" spans="1:34" s="91" customFormat="1" ht="15">
      <c r="A391" s="99"/>
      <c r="B391" s="99"/>
      <c r="C391" s="99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77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</row>
    <row r="392" spans="1:34" s="91" customFormat="1" ht="15">
      <c r="A392" s="99"/>
      <c r="B392" s="99"/>
      <c r="C392" s="99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77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</row>
    <row r="393" spans="1:34" s="91" customFormat="1" ht="15">
      <c r="A393" s="99"/>
      <c r="B393" s="99"/>
      <c r="C393" s="99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77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</row>
    <row r="394" spans="1:34" s="91" customFormat="1" ht="15">
      <c r="A394" s="99"/>
      <c r="B394" s="99"/>
      <c r="C394" s="99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77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</row>
    <row r="395" spans="1:34" s="91" customFormat="1" ht="15">
      <c r="A395" s="99"/>
      <c r="B395" s="99"/>
      <c r="C395" s="99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77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</row>
    <row r="396" spans="1:34" s="91" customFormat="1" ht="15">
      <c r="A396" s="99"/>
      <c r="B396" s="99"/>
      <c r="C396" s="99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77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</row>
    <row r="397" spans="1:34" s="91" customFormat="1" ht="15">
      <c r="A397" s="99"/>
      <c r="B397" s="99"/>
      <c r="C397" s="99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77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</row>
    <row r="398" spans="1:34" s="91" customFormat="1" ht="15">
      <c r="A398" s="99"/>
      <c r="B398" s="99"/>
      <c r="C398" s="99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77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</row>
    <row r="399" spans="1:34" s="91" customFormat="1" ht="15">
      <c r="A399" s="99"/>
      <c r="B399" s="99"/>
      <c r="C399" s="99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77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</row>
    <row r="400" spans="1:34" s="91" customFormat="1" ht="15">
      <c r="A400" s="99"/>
      <c r="B400" s="99"/>
      <c r="C400" s="99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77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</row>
    <row r="401" spans="1:34" s="91" customFormat="1" ht="15">
      <c r="A401" s="99"/>
      <c r="B401" s="99"/>
      <c r="C401" s="99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77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</row>
    <row r="402" spans="1:34" s="91" customFormat="1" ht="15">
      <c r="A402" s="99"/>
      <c r="B402" s="99"/>
      <c r="C402" s="99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77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</row>
    <row r="403" spans="1:34" s="91" customFormat="1" ht="15">
      <c r="A403" s="99"/>
      <c r="B403" s="99"/>
      <c r="C403" s="99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77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</row>
    <row r="404" spans="1:34" s="91" customFormat="1" ht="15">
      <c r="A404" s="99"/>
      <c r="B404" s="99"/>
      <c r="C404" s="99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77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</row>
    <row r="405" spans="1:34" s="91" customFormat="1" ht="15">
      <c r="A405" s="99"/>
      <c r="B405" s="99"/>
      <c r="C405" s="99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77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</row>
    <row r="406" spans="1:34" s="91" customFormat="1" ht="15">
      <c r="A406" s="99"/>
      <c r="B406" s="99"/>
      <c r="C406" s="99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77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</row>
    <row r="407" spans="1:34" s="91" customFormat="1" ht="15">
      <c r="A407" s="99"/>
      <c r="B407" s="99"/>
      <c r="C407" s="99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77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</row>
    <row r="408" spans="1:34" s="91" customFormat="1" ht="15">
      <c r="A408" s="99"/>
      <c r="B408" s="99"/>
      <c r="C408" s="99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77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</row>
    <row r="409" spans="1:34" s="91" customFormat="1" ht="15">
      <c r="A409" s="99"/>
      <c r="B409" s="99"/>
      <c r="C409" s="99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77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</row>
    <row r="410" spans="1:34" s="91" customFormat="1" ht="15">
      <c r="A410" s="99"/>
      <c r="B410" s="99"/>
      <c r="C410" s="99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77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</row>
    <row r="411" spans="1:34" s="91" customFormat="1" ht="15">
      <c r="A411" s="99"/>
      <c r="B411" s="99"/>
      <c r="C411" s="99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77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</row>
    <row r="412" spans="1:34" s="91" customFormat="1" ht="15">
      <c r="A412" s="99"/>
      <c r="B412" s="99"/>
      <c r="C412" s="99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77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</row>
    <row r="413" spans="1:34" s="91" customFormat="1" ht="15">
      <c r="A413" s="99"/>
      <c r="B413" s="99"/>
      <c r="C413" s="99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77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</row>
    <row r="414" spans="1:34" s="91" customFormat="1" ht="15">
      <c r="A414" s="99"/>
      <c r="B414" s="99"/>
      <c r="C414" s="99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77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</row>
    <row r="415" spans="1:34" s="91" customFormat="1" ht="15">
      <c r="A415" s="99"/>
      <c r="B415" s="99"/>
      <c r="C415" s="99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77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</row>
    <row r="416" spans="1:34" s="91" customFormat="1" ht="15">
      <c r="A416" s="99"/>
      <c r="B416" s="99"/>
      <c r="C416" s="99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77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</row>
    <row r="417" spans="1:34" s="91" customFormat="1" ht="15">
      <c r="A417" s="99"/>
      <c r="B417" s="99"/>
      <c r="C417" s="99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77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</row>
    <row r="418" spans="1:34" s="91" customFormat="1" ht="15">
      <c r="A418" s="99"/>
      <c r="B418" s="99"/>
      <c r="C418" s="99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77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</row>
    <row r="419" spans="1:34" s="91" customFormat="1" ht="15">
      <c r="A419" s="99"/>
      <c r="B419" s="99"/>
      <c r="C419" s="99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77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</row>
    <row r="420" spans="1:34" s="91" customFormat="1" ht="15">
      <c r="A420" s="99"/>
      <c r="B420" s="99"/>
      <c r="C420" s="99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77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</row>
    <row r="421" spans="1:34" s="91" customFormat="1" ht="15">
      <c r="A421" s="99"/>
      <c r="B421" s="99"/>
      <c r="C421" s="99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77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</row>
    <row r="422" spans="1:34" s="91" customFormat="1" ht="15">
      <c r="A422" s="99"/>
      <c r="B422" s="99"/>
      <c r="C422" s="99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77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</row>
    <row r="423" spans="1:34" s="91" customFormat="1" ht="15">
      <c r="A423" s="99"/>
      <c r="B423" s="99"/>
      <c r="C423" s="99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77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</row>
    <row r="424" spans="1:34" s="91" customFormat="1" ht="15">
      <c r="A424" s="99"/>
      <c r="B424" s="99"/>
      <c r="C424" s="99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77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</row>
    <row r="425" spans="1:34" s="91" customFormat="1" ht="15">
      <c r="A425" s="99"/>
      <c r="B425" s="99"/>
      <c r="C425" s="99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77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</row>
    <row r="426" spans="1:34" s="91" customFormat="1" ht="15">
      <c r="A426" s="99"/>
      <c r="B426" s="99"/>
      <c r="C426" s="99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77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</row>
    <row r="427" spans="1:34" s="91" customFormat="1" ht="15">
      <c r="A427" s="99"/>
      <c r="B427" s="99"/>
      <c r="C427" s="99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77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</row>
    <row r="428" spans="1:34" s="91" customFormat="1" ht="15">
      <c r="A428" s="99"/>
      <c r="B428" s="99"/>
      <c r="C428" s="99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77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</row>
    <row r="429" spans="1:34" s="91" customFormat="1" ht="15">
      <c r="A429" s="99"/>
      <c r="B429" s="99"/>
      <c r="C429" s="99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77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</row>
    <row r="430" spans="1:34" s="91" customFormat="1" ht="15">
      <c r="A430" s="99"/>
      <c r="B430" s="99"/>
      <c r="C430" s="99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77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</row>
    <row r="431" spans="1:34" s="91" customFormat="1" ht="15">
      <c r="A431" s="99"/>
      <c r="B431" s="99"/>
      <c r="C431" s="99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77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</row>
    <row r="432" spans="1:34" s="91" customFormat="1" ht="15">
      <c r="A432" s="99"/>
      <c r="B432" s="99"/>
      <c r="C432" s="99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77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</row>
    <row r="433" spans="1:34" s="91" customFormat="1" ht="15">
      <c r="A433" s="99"/>
      <c r="B433" s="99"/>
      <c r="C433" s="99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77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</row>
    <row r="434" spans="1:34" s="91" customFormat="1" ht="15">
      <c r="A434" s="99"/>
      <c r="B434" s="99"/>
      <c r="C434" s="99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77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</row>
    <row r="435" spans="1:34" s="91" customFormat="1" ht="15">
      <c r="A435" s="99"/>
      <c r="B435" s="99"/>
      <c r="C435" s="99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77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</row>
    <row r="436" spans="1:34" s="91" customFormat="1" ht="15">
      <c r="A436" s="99"/>
      <c r="B436" s="99"/>
      <c r="C436" s="99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77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</row>
    <row r="437" spans="1:34" s="91" customFormat="1" ht="15">
      <c r="A437" s="99"/>
      <c r="B437" s="99"/>
      <c r="C437" s="99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77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</row>
    <row r="438" spans="1:34" s="91" customFormat="1" ht="15">
      <c r="A438" s="99"/>
      <c r="B438" s="99"/>
      <c r="C438" s="99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77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</row>
    <row r="439" spans="1:34" s="91" customFormat="1" ht="15">
      <c r="A439" s="99"/>
      <c r="B439" s="99"/>
      <c r="C439" s="99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77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</row>
    <row r="440" spans="1:34" s="91" customFormat="1" ht="15">
      <c r="A440" s="99"/>
      <c r="B440" s="99"/>
      <c r="C440" s="99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77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</row>
    <row r="441" spans="1:34" s="91" customFormat="1" ht="15">
      <c r="A441" s="99"/>
      <c r="B441" s="99"/>
      <c r="C441" s="99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77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</row>
    <row r="442" spans="1:34" s="91" customFormat="1" ht="15">
      <c r="A442" s="99"/>
      <c r="B442" s="99"/>
      <c r="C442" s="99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77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</row>
    <row r="443" spans="1:34" s="91" customFormat="1" ht="15">
      <c r="A443" s="99"/>
      <c r="B443" s="99"/>
      <c r="C443" s="99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77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</row>
    <row r="444" spans="1:34" s="91" customFormat="1" ht="15">
      <c r="A444" s="99"/>
      <c r="B444" s="99"/>
      <c r="C444" s="99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77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</row>
    <row r="445" spans="1:34" s="91" customFormat="1" ht="15">
      <c r="A445" s="99"/>
      <c r="B445" s="99"/>
      <c r="C445" s="99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77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</row>
    <row r="446" spans="1:34" s="91" customFormat="1" ht="15">
      <c r="A446" s="99"/>
      <c r="B446" s="99"/>
      <c r="C446" s="99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77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</row>
    <row r="447" spans="1:34" s="91" customFormat="1" ht="15">
      <c r="A447" s="99"/>
      <c r="B447" s="99"/>
      <c r="C447" s="99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77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</row>
    <row r="448" spans="1:34" s="91" customFormat="1" ht="15">
      <c r="A448" s="99"/>
      <c r="B448" s="99"/>
      <c r="C448" s="99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77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</row>
    <row r="449" spans="1:34" s="91" customFormat="1" ht="15">
      <c r="A449" s="99"/>
      <c r="B449" s="99"/>
      <c r="C449" s="99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77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</row>
    <row r="450" spans="1:34" s="91" customFormat="1" ht="15">
      <c r="A450" s="99"/>
      <c r="B450" s="99"/>
      <c r="C450" s="99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77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</row>
    <row r="451" spans="1:34" s="91" customFormat="1" ht="15">
      <c r="A451" s="99"/>
      <c r="B451" s="99"/>
      <c r="C451" s="99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77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</row>
    <row r="452" spans="1:34" s="91" customFormat="1" ht="15">
      <c r="A452" s="99"/>
      <c r="B452" s="99"/>
      <c r="C452" s="99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77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</row>
    <row r="453" spans="1:34" s="91" customFormat="1" ht="15">
      <c r="A453" s="99"/>
      <c r="B453" s="99"/>
      <c r="C453" s="99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77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</row>
    <row r="454" spans="1:34" s="91" customFormat="1" ht="15">
      <c r="A454" s="99"/>
      <c r="B454" s="99"/>
      <c r="C454" s="99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77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</row>
    <row r="455" spans="1:34" s="91" customFormat="1" ht="15">
      <c r="A455" s="99"/>
      <c r="B455" s="99"/>
      <c r="C455" s="99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77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</row>
    <row r="456" spans="1:34" s="91" customFormat="1" ht="15">
      <c r="A456" s="99"/>
      <c r="B456" s="99"/>
      <c r="C456" s="99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77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</row>
    <row r="457" spans="1:34" s="91" customFormat="1" ht="15">
      <c r="A457" s="99"/>
      <c r="B457" s="99"/>
      <c r="C457" s="99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77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</row>
    <row r="458" spans="1:34" s="91" customFormat="1" ht="15">
      <c r="A458" s="99"/>
      <c r="B458" s="99"/>
      <c r="C458" s="99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77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</row>
    <row r="459" spans="1:34" s="91" customFormat="1" ht="15">
      <c r="A459" s="99"/>
      <c r="B459" s="99"/>
      <c r="C459" s="99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77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</row>
    <row r="460" spans="1:34" s="91" customFormat="1" ht="15">
      <c r="A460" s="99"/>
      <c r="B460" s="99"/>
      <c r="C460" s="99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77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</row>
    <row r="461" spans="1:34" s="91" customFormat="1" ht="15">
      <c r="A461" s="99"/>
      <c r="B461" s="99"/>
      <c r="C461" s="99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77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</row>
    <row r="462" spans="1:34" s="91" customFormat="1" ht="15">
      <c r="A462" s="99"/>
      <c r="B462" s="99"/>
      <c r="C462" s="99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77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</row>
    <row r="463" spans="1:34" s="91" customFormat="1" ht="15">
      <c r="A463" s="99"/>
      <c r="B463" s="99"/>
      <c r="C463" s="99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77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</row>
    <row r="464" spans="1:34" s="91" customFormat="1" ht="15">
      <c r="A464" s="99"/>
      <c r="B464" s="99"/>
      <c r="C464" s="99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77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</row>
    <row r="465" spans="1:34" s="91" customFormat="1" ht="15">
      <c r="A465" s="99"/>
      <c r="B465" s="99"/>
      <c r="C465" s="99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77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</row>
    <row r="466" spans="1:34" s="91" customFormat="1" ht="15">
      <c r="A466" s="99"/>
      <c r="B466" s="99"/>
      <c r="C466" s="99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77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</row>
    <row r="467" spans="1:34" s="91" customFormat="1" ht="15">
      <c r="A467" s="99"/>
      <c r="B467" s="99"/>
      <c r="C467" s="99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77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</row>
    <row r="468" spans="1:34" s="91" customFormat="1" ht="15">
      <c r="A468" s="99"/>
      <c r="B468" s="99"/>
      <c r="C468" s="99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77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</row>
    <row r="469" spans="1:34" s="91" customFormat="1" ht="15">
      <c r="A469" s="99"/>
      <c r="B469" s="99"/>
      <c r="C469" s="99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77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</row>
    <row r="470" spans="1:34" s="91" customFormat="1" ht="15">
      <c r="A470" s="99"/>
      <c r="B470" s="99"/>
      <c r="C470" s="99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77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</row>
    <row r="471" spans="1:34" s="91" customFormat="1" ht="15">
      <c r="A471" s="99"/>
      <c r="B471" s="99"/>
      <c r="C471" s="99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77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</row>
    <row r="472" spans="1:34" s="91" customFormat="1" ht="15">
      <c r="A472" s="99"/>
      <c r="B472" s="99"/>
      <c r="C472" s="99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77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</row>
    <row r="473" spans="1:34" s="91" customFormat="1" ht="15">
      <c r="A473" s="99"/>
      <c r="B473" s="99"/>
      <c r="C473" s="99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77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</row>
    <row r="474" spans="1:34" s="91" customFormat="1" ht="15">
      <c r="A474" s="99"/>
      <c r="B474" s="99"/>
      <c r="C474" s="99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77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</row>
    <row r="475" spans="1:34" s="91" customFormat="1" ht="15">
      <c r="A475" s="99"/>
      <c r="B475" s="99"/>
      <c r="C475" s="99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77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</row>
    <row r="476" spans="1:34" s="91" customFormat="1" ht="15">
      <c r="A476" s="99"/>
      <c r="B476" s="99"/>
      <c r="C476" s="99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77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</row>
    <row r="477" spans="1:34" s="91" customFormat="1" ht="15">
      <c r="A477" s="99"/>
      <c r="B477" s="99"/>
      <c r="C477" s="99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77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</row>
    <row r="478" spans="1:34" s="91" customFormat="1" ht="15">
      <c r="A478" s="99"/>
      <c r="B478" s="99"/>
      <c r="C478" s="99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77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</row>
    <row r="479" spans="1:34" s="91" customFormat="1" ht="15">
      <c r="A479" s="99"/>
      <c r="B479" s="99"/>
      <c r="C479" s="99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77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</row>
    <row r="480" spans="1:34" s="91" customFormat="1" ht="15">
      <c r="A480" s="99"/>
      <c r="B480" s="99"/>
      <c r="C480" s="99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77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</row>
    <row r="481" spans="1:34" s="91" customFormat="1" ht="15">
      <c r="A481" s="99"/>
      <c r="B481" s="99"/>
      <c r="C481" s="99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77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</row>
    <row r="482" spans="1:34" s="91" customFormat="1" ht="15">
      <c r="A482" s="99"/>
      <c r="B482" s="99"/>
      <c r="C482" s="99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77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</row>
    <row r="483" spans="1:34" s="91" customFormat="1" ht="15">
      <c r="A483" s="99"/>
      <c r="B483" s="99"/>
      <c r="C483" s="99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77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</row>
    <row r="484" spans="1:34" s="91" customFormat="1" ht="15">
      <c r="A484" s="99"/>
      <c r="B484" s="99"/>
      <c r="C484" s="99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77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</row>
    <row r="485" spans="1:34" s="91" customFormat="1" ht="15">
      <c r="A485" s="99"/>
      <c r="B485" s="99"/>
      <c r="C485" s="99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77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</row>
    <row r="486" spans="1:34" s="91" customFormat="1" ht="15">
      <c r="A486" s="99"/>
      <c r="B486" s="99"/>
      <c r="C486" s="99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77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</row>
    <row r="487" spans="1:34" s="91" customFormat="1" ht="15">
      <c r="A487" s="99"/>
      <c r="B487" s="99"/>
      <c r="C487" s="99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77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</row>
    <row r="488" spans="1:34" s="91" customFormat="1" ht="15">
      <c r="A488" s="99"/>
      <c r="B488" s="99"/>
      <c r="C488" s="99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77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</row>
    <row r="489" spans="1:34" s="91" customFormat="1" ht="15">
      <c r="A489" s="99"/>
      <c r="B489" s="99"/>
      <c r="C489" s="99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77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</row>
    <row r="490" spans="1:34" s="91" customFormat="1" ht="15">
      <c r="A490" s="99"/>
      <c r="B490" s="99"/>
      <c r="C490" s="99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77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</row>
    <row r="491" spans="1:34" s="91" customFormat="1" ht="15">
      <c r="A491" s="99"/>
      <c r="B491" s="99"/>
      <c r="C491" s="99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77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</row>
    <row r="492" spans="1:34" s="91" customFormat="1" ht="15">
      <c r="A492" s="99"/>
      <c r="B492" s="99"/>
      <c r="C492" s="99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77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</row>
    <row r="493" spans="1:34" s="91" customFormat="1" ht="15">
      <c r="A493" s="99"/>
      <c r="B493" s="99"/>
      <c r="C493" s="99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77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</row>
    <row r="494" spans="1:34" s="91" customFormat="1" ht="15">
      <c r="A494" s="99"/>
      <c r="B494" s="99"/>
      <c r="C494" s="99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77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</row>
    <row r="495" spans="1:34" s="91" customFormat="1" ht="15">
      <c r="A495" s="99"/>
      <c r="B495" s="99"/>
      <c r="C495" s="99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77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</row>
    <row r="496" spans="1:34" s="91" customFormat="1" ht="15">
      <c r="A496" s="99"/>
      <c r="B496" s="99"/>
      <c r="C496" s="99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77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</row>
    <row r="497" spans="1:34" s="91" customFormat="1" ht="15">
      <c r="A497" s="99"/>
      <c r="B497" s="99"/>
      <c r="C497" s="99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77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</row>
    <row r="498" spans="1:34" s="91" customFormat="1" ht="15">
      <c r="A498" s="99"/>
      <c r="B498" s="99"/>
      <c r="C498" s="99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77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</row>
    <row r="499" spans="1:34" s="91" customFormat="1" ht="15">
      <c r="A499" s="99"/>
      <c r="B499" s="99"/>
      <c r="C499" s="99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77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</row>
    <row r="500" spans="1:34" s="91" customFormat="1" ht="15">
      <c r="A500" s="99"/>
      <c r="B500" s="99"/>
      <c r="C500" s="99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77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</row>
    <row r="501" spans="1:34" s="91" customFormat="1" ht="15">
      <c r="A501" s="99"/>
      <c r="B501" s="99"/>
      <c r="C501" s="99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77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</row>
    <row r="502" spans="1:34" s="91" customFormat="1" ht="15">
      <c r="A502" s="99"/>
      <c r="B502" s="99"/>
      <c r="C502" s="99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77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</row>
    <row r="503" spans="1:34" s="91" customFormat="1" ht="15">
      <c r="A503" s="99"/>
      <c r="B503" s="99"/>
      <c r="C503" s="99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77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</row>
    <row r="504" spans="1:34" s="91" customFormat="1" ht="15">
      <c r="A504" s="99"/>
      <c r="B504" s="99"/>
      <c r="C504" s="99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77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</row>
    <row r="505" spans="1:34" s="91" customFormat="1" ht="15">
      <c r="A505" s="99"/>
      <c r="B505" s="99"/>
      <c r="C505" s="99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77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</row>
    <row r="506" spans="1:34" s="91" customFormat="1" ht="15">
      <c r="A506" s="99"/>
      <c r="B506" s="99"/>
      <c r="C506" s="99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77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</row>
    <row r="507" spans="1:34" s="91" customFormat="1" ht="15">
      <c r="A507" s="99"/>
      <c r="B507" s="99"/>
      <c r="C507" s="99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77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</row>
    <row r="508" spans="1:34" s="91" customFormat="1" ht="15">
      <c r="A508" s="99"/>
      <c r="B508" s="99"/>
      <c r="C508" s="99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77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</row>
    <row r="509" spans="1:34" s="91" customFormat="1" ht="15">
      <c r="A509" s="99"/>
      <c r="B509" s="99"/>
      <c r="C509" s="99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77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</row>
    <row r="510" spans="1:34" s="91" customFormat="1" ht="15">
      <c r="A510" s="99"/>
      <c r="B510" s="99"/>
      <c r="C510" s="99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77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</row>
    <row r="511" spans="1:34" s="91" customFormat="1" ht="15">
      <c r="A511" s="99"/>
      <c r="B511" s="99"/>
      <c r="C511" s="99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77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</row>
    <row r="512" spans="1:34" s="91" customFormat="1" ht="15">
      <c r="A512" s="99"/>
      <c r="B512" s="99"/>
      <c r="C512" s="99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77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</row>
    <row r="513" spans="1:34" s="91" customFormat="1" ht="15">
      <c r="A513" s="99"/>
      <c r="B513" s="99"/>
      <c r="C513" s="99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77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</row>
    <row r="514" spans="1:34" s="91" customFormat="1" ht="15">
      <c r="A514" s="99"/>
      <c r="B514" s="99"/>
      <c r="C514" s="99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77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</row>
    <row r="515" spans="1:34" s="91" customFormat="1" ht="15">
      <c r="A515" s="99"/>
      <c r="B515" s="99"/>
      <c r="C515" s="99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77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</row>
    <row r="516" spans="1:34" s="91" customFormat="1" ht="15">
      <c r="A516" s="99"/>
      <c r="B516" s="99"/>
      <c r="C516" s="99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77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</row>
    <row r="517" spans="1:34" s="91" customFormat="1" ht="15">
      <c r="A517" s="99"/>
      <c r="B517" s="99"/>
      <c r="C517" s="99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77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</row>
    <row r="518" spans="1:34" s="91" customFormat="1" ht="15">
      <c r="A518" s="99"/>
      <c r="B518" s="99"/>
      <c r="C518" s="99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77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</row>
    <row r="519" spans="1:34" s="91" customFormat="1" ht="15">
      <c r="A519" s="99"/>
      <c r="B519" s="99"/>
      <c r="C519" s="99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77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</row>
    <row r="520" spans="1:34" s="91" customFormat="1" ht="15">
      <c r="A520" s="99"/>
      <c r="B520" s="99"/>
      <c r="C520" s="99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77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</row>
    <row r="521" spans="1:34" s="91" customFormat="1" ht="15">
      <c r="A521" s="99"/>
      <c r="B521" s="99"/>
      <c r="C521" s="99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77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</row>
    <row r="522" spans="1:34" s="91" customFormat="1" ht="15">
      <c r="A522" s="99"/>
      <c r="B522" s="99"/>
      <c r="C522" s="99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77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</row>
    <row r="523" spans="1:34" s="91" customFormat="1" ht="15">
      <c r="A523" s="99"/>
      <c r="B523" s="99"/>
      <c r="C523" s="99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77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</row>
    <row r="524" spans="1:34" s="91" customFormat="1" ht="15">
      <c r="A524" s="99"/>
      <c r="B524" s="99"/>
      <c r="C524" s="99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77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</row>
    <row r="525" spans="1:34" s="91" customFormat="1" ht="15">
      <c r="A525" s="99"/>
      <c r="B525" s="99"/>
      <c r="C525" s="99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77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</row>
    <row r="526" spans="1:34" s="91" customFormat="1" ht="15">
      <c r="A526" s="99"/>
      <c r="B526" s="99"/>
      <c r="C526" s="99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77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</row>
    <row r="527" spans="1:34" s="91" customFormat="1" ht="15">
      <c r="A527" s="99"/>
      <c r="B527" s="99"/>
      <c r="C527" s="99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77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</row>
    <row r="528" spans="1:34" s="91" customFormat="1" ht="15">
      <c r="A528" s="99"/>
      <c r="B528" s="99"/>
      <c r="C528" s="99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77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</row>
    <row r="529" spans="1:34" s="91" customFormat="1" ht="15">
      <c r="A529" s="99"/>
      <c r="B529" s="99"/>
      <c r="C529" s="99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77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</row>
    <row r="530" spans="1:34" s="91" customFormat="1" ht="15">
      <c r="A530" s="99"/>
      <c r="B530" s="99"/>
      <c r="C530" s="99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77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</row>
    <row r="531" spans="1:34" s="91" customFormat="1" ht="15">
      <c r="A531" s="99"/>
      <c r="B531" s="99"/>
      <c r="C531" s="99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77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</row>
    <row r="532" spans="1:34" s="91" customFormat="1" ht="15">
      <c r="A532" s="99"/>
      <c r="B532" s="99"/>
      <c r="C532" s="99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77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</row>
    <row r="533" spans="1:34" s="91" customFormat="1" ht="15">
      <c r="A533" s="99"/>
      <c r="B533" s="99"/>
      <c r="C533" s="99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77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</row>
    <row r="534" spans="1:34" s="91" customFormat="1" ht="15">
      <c r="A534" s="99"/>
      <c r="B534" s="99"/>
      <c r="C534" s="99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77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</row>
    <row r="535" spans="1:34" s="91" customFormat="1" ht="15">
      <c r="A535" s="99"/>
      <c r="B535" s="99"/>
      <c r="C535" s="99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77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</row>
    <row r="536" spans="1:34" s="91" customFormat="1" ht="15">
      <c r="A536" s="99"/>
      <c r="B536" s="99"/>
      <c r="C536" s="99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77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</row>
    <row r="537" spans="1:34" s="91" customFormat="1" ht="15">
      <c r="A537" s="99"/>
      <c r="B537" s="99"/>
      <c r="C537" s="99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77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</row>
    <row r="538" spans="1:34" s="91" customFormat="1" ht="15">
      <c r="A538" s="99"/>
      <c r="B538" s="99"/>
      <c r="C538" s="99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77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</row>
    <row r="539" spans="1:34" s="91" customFormat="1" ht="15">
      <c r="A539" s="99"/>
      <c r="B539" s="99"/>
      <c r="C539" s="99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77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</row>
    <row r="540" spans="1:34" s="91" customFormat="1" ht="15">
      <c r="A540" s="99"/>
      <c r="B540" s="99"/>
      <c r="C540" s="99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77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</row>
    <row r="541" spans="1:34" s="91" customFormat="1" ht="15">
      <c r="A541" s="99"/>
      <c r="B541" s="99"/>
      <c r="C541" s="99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77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</row>
    <row r="542" spans="1:34" s="91" customFormat="1" ht="15">
      <c r="A542" s="99"/>
      <c r="B542" s="99"/>
      <c r="C542" s="99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77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</row>
    <row r="543" spans="1:34" s="91" customFormat="1" ht="15">
      <c r="A543" s="99"/>
      <c r="B543" s="99"/>
      <c r="C543" s="99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77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</row>
    <row r="544" spans="1:34" s="91" customFormat="1" ht="15">
      <c r="A544" s="99"/>
      <c r="B544" s="99"/>
      <c r="C544" s="99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77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</row>
    <row r="545" spans="1:34" s="91" customFormat="1" ht="15">
      <c r="A545" s="99"/>
      <c r="B545" s="99"/>
      <c r="C545" s="99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77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</row>
    <row r="546" spans="1:34" s="91" customFormat="1" ht="15">
      <c r="A546" s="99"/>
      <c r="B546" s="99"/>
      <c r="C546" s="99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77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</row>
    <row r="547" spans="1:34" s="91" customFormat="1" ht="15">
      <c r="A547" s="99"/>
      <c r="B547" s="99"/>
      <c r="C547" s="99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77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</row>
    <row r="548" spans="1:34" s="91" customFormat="1" ht="15">
      <c r="A548" s="99"/>
      <c r="B548" s="99"/>
      <c r="C548" s="99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77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</row>
    <row r="549" spans="1:34" s="91" customFormat="1" ht="15">
      <c r="A549" s="99"/>
      <c r="B549" s="99"/>
      <c r="C549" s="99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77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</row>
    <row r="550" spans="1:34" s="91" customFormat="1" ht="15">
      <c r="A550" s="99"/>
      <c r="B550" s="99"/>
      <c r="C550" s="99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77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</row>
    <row r="551" spans="1:34" s="91" customFormat="1" ht="15">
      <c r="A551" s="99"/>
      <c r="B551" s="99"/>
      <c r="C551" s="99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77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</row>
    <row r="552" spans="1:34" s="91" customFormat="1" ht="15">
      <c r="A552" s="99"/>
      <c r="B552" s="99"/>
      <c r="C552" s="99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77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</row>
    <row r="553" spans="1:34" s="91" customFormat="1" ht="15">
      <c r="A553" s="99"/>
      <c r="B553" s="99"/>
      <c r="C553" s="99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77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</row>
    <row r="554" spans="1:34" s="91" customFormat="1" ht="15">
      <c r="A554" s="99"/>
      <c r="B554" s="99"/>
      <c r="C554" s="99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77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</row>
    <row r="555" spans="1:34" s="91" customFormat="1" ht="15">
      <c r="A555" s="99"/>
      <c r="B555" s="99"/>
      <c r="C555" s="99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77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</row>
    <row r="556" spans="1:34" s="91" customFormat="1" ht="15">
      <c r="A556" s="99"/>
      <c r="B556" s="99"/>
      <c r="C556" s="99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77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</row>
    <row r="557" spans="1:34" s="91" customFormat="1" ht="15">
      <c r="A557" s="99"/>
      <c r="B557" s="99"/>
      <c r="C557" s="99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77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</row>
    <row r="558" spans="1:34" s="91" customFormat="1" ht="15">
      <c r="A558" s="99"/>
      <c r="B558" s="99"/>
      <c r="C558" s="99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77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</row>
    <row r="559" spans="1:34" s="91" customFormat="1" ht="15">
      <c r="A559" s="99"/>
      <c r="B559" s="99"/>
      <c r="C559" s="99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77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</row>
    <row r="560" spans="1:34" s="91" customFormat="1" ht="15">
      <c r="A560" s="99"/>
      <c r="B560" s="99"/>
      <c r="C560" s="99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77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</row>
    <row r="561" spans="1:34" s="91" customFormat="1" ht="15">
      <c r="A561" s="99"/>
      <c r="B561" s="99"/>
      <c r="C561" s="99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77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</row>
    <row r="562" spans="1:34" s="91" customFormat="1" ht="15">
      <c r="A562" s="99"/>
      <c r="B562" s="99"/>
      <c r="C562" s="99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77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</row>
    <row r="563" spans="1:34" s="91" customFormat="1" ht="15">
      <c r="A563" s="99"/>
      <c r="B563" s="99"/>
      <c r="C563" s="99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77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</row>
    <row r="564" spans="1:34" s="91" customFormat="1" ht="15">
      <c r="A564" s="99"/>
      <c r="B564" s="99"/>
      <c r="C564" s="99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77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</row>
    <row r="565" spans="1:34" s="91" customFormat="1" ht="15">
      <c r="A565" s="99"/>
      <c r="B565" s="99"/>
      <c r="C565" s="99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77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</row>
    <row r="566" spans="1:34" s="91" customFormat="1" ht="15">
      <c r="A566" s="99"/>
      <c r="B566" s="99"/>
      <c r="C566" s="99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77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</row>
    <row r="567" spans="1:34" s="91" customFormat="1" ht="15">
      <c r="A567" s="99"/>
      <c r="B567" s="99"/>
      <c r="C567" s="99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77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</row>
    <row r="568" spans="1:34" s="91" customFormat="1" ht="15">
      <c r="A568" s="99"/>
      <c r="B568" s="99"/>
      <c r="C568" s="99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77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</row>
    <row r="569" spans="1:34" s="91" customFormat="1" ht="15">
      <c r="A569" s="99"/>
      <c r="B569" s="99"/>
      <c r="C569" s="99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77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</row>
    <row r="570" spans="1:34" s="91" customFormat="1" ht="15">
      <c r="A570" s="99"/>
      <c r="B570" s="99"/>
      <c r="C570" s="99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77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</row>
    <row r="571" spans="1:34" s="91" customFormat="1" ht="15">
      <c r="A571" s="99"/>
      <c r="B571" s="99"/>
      <c r="C571" s="99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77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</row>
    <row r="572" spans="1:34" s="91" customFormat="1" ht="15">
      <c r="A572" s="99"/>
      <c r="B572" s="99"/>
      <c r="C572" s="99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77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</row>
    <row r="573" spans="1:34" s="91" customFormat="1" ht="15">
      <c r="A573" s="99"/>
      <c r="B573" s="99"/>
      <c r="C573" s="99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77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</row>
    <row r="574" spans="1:34" s="91" customFormat="1" ht="15">
      <c r="A574" s="99"/>
      <c r="B574" s="99"/>
      <c r="C574" s="99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77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</row>
    <row r="575" spans="1:34" s="91" customFormat="1" ht="15">
      <c r="A575" s="99"/>
      <c r="B575" s="99"/>
      <c r="C575" s="99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77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</row>
    <row r="576" spans="1:34" s="91" customFormat="1" ht="15">
      <c r="A576" s="99"/>
      <c r="B576" s="99"/>
      <c r="C576" s="99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77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</row>
    <row r="577" spans="1:34" s="91" customFormat="1" ht="15">
      <c r="A577" s="99"/>
      <c r="B577" s="99"/>
      <c r="C577" s="99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77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</row>
    <row r="578" spans="1:34" s="91" customFormat="1" ht="15">
      <c r="A578" s="99"/>
      <c r="B578" s="99"/>
      <c r="C578" s="99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77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</row>
    <row r="579" spans="1:34" s="91" customFormat="1" ht="15">
      <c r="A579" s="99"/>
      <c r="B579" s="99"/>
      <c r="C579" s="99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77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</row>
    <row r="580" spans="1:34" s="91" customFormat="1" ht="15">
      <c r="A580" s="99"/>
      <c r="B580" s="99"/>
      <c r="C580" s="99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77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</row>
    <row r="581" spans="1:34" s="91" customFormat="1" ht="15">
      <c r="A581" s="99"/>
      <c r="B581" s="99"/>
      <c r="C581" s="99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77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</row>
    <row r="582" spans="1:34" s="91" customFormat="1" ht="15">
      <c r="A582" s="99"/>
      <c r="B582" s="99"/>
      <c r="C582" s="99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77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</row>
    <row r="583" spans="1:34" s="91" customFormat="1" ht="15">
      <c r="A583" s="99"/>
      <c r="B583" s="99"/>
      <c r="C583" s="99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77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</row>
    <row r="584" spans="1:34" s="91" customFormat="1" ht="15">
      <c r="A584" s="99"/>
      <c r="B584" s="99"/>
      <c r="C584" s="99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77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</row>
    <row r="585" spans="1:34" s="91" customFormat="1" ht="15">
      <c r="A585" s="99"/>
      <c r="B585" s="99"/>
      <c r="C585" s="99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77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</row>
    <row r="586" spans="1:34" s="91" customFormat="1" ht="15">
      <c r="A586" s="99"/>
      <c r="B586" s="99"/>
      <c r="C586" s="99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77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</row>
    <row r="587" spans="1:34" s="91" customFormat="1" ht="15">
      <c r="A587" s="99"/>
      <c r="B587" s="99"/>
      <c r="C587" s="99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77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</row>
    <row r="588" spans="1:34" s="91" customFormat="1" ht="15">
      <c r="A588" s="99"/>
      <c r="B588" s="99"/>
      <c r="C588" s="99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77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</row>
    <row r="589" spans="1:34" s="91" customFormat="1" ht="15">
      <c r="A589" s="99"/>
      <c r="B589" s="99"/>
      <c r="C589" s="99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77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</row>
    <row r="590" spans="1:34" s="91" customFormat="1" ht="15">
      <c r="A590" s="99"/>
      <c r="B590" s="99"/>
      <c r="C590" s="99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77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</row>
    <row r="591" spans="1:34" s="91" customFormat="1" ht="15">
      <c r="A591" s="99"/>
      <c r="B591" s="99"/>
      <c r="C591" s="99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77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</row>
    <row r="592" spans="1:34" s="91" customFormat="1" ht="15">
      <c r="A592" s="99"/>
      <c r="B592" s="99"/>
      <c r="C592" s="99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77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</row>
    <row r="593" spans="1:34" s="91" customFormat="1" ht="15">
      <c r="A593" s="99"/>
      <c r="B593" s="99"/>
      <c r="C593" s="99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77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</row>
    <row r="594" spans="1:34" s="91" customFormat="1" ht="15">
      <c r="A594" s="99"/>
      <c r="B594" s="99"/>
      <c r="C594" s="99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77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</row>
    <row r="595" spans="1:34" s="91" customFormat="1" ht="15">
      <c r="A595" s="99"/>
      <c r="B595" s="99"/>
      <c r="C595" s="99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77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</row>
    <row r="596" spans="1:34" s="91" customFormat="1" ht="15">
      <c r="A596" s="99"/>
      <c r="B596" s="99"/>
      <c r="C596" s="99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77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</row>
    <row r="597" spans="1:34" s="91" customFormat="1" ht="15">
      <c r="A597" s="99"/>
      <c r="B597" s="99"/>
      <c r="C597" s="99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77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</row>
    <row r="598" spans="1:34" s="91" customFormat="1" ht="15">
      <c r="A598" s="99"/>
      <c r="B598" s="99"/>
      <c r="C598" s="99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77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</row>
    <row r="599" spans="1:34" s="91" customFormat="1" ht="15">
      <c r="A599" s="99"/>
      <c r="B599" s="99"/>
      <c r="C599" s="99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77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</row>
    <row r="600" spans="1:34" s="91" customFormat="1" ht="15">
      <c r="A600" s="99"/>
      <c r="B600" s="99"/>
      <c r="C600" s="99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77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</row>
    <row r="601" spans="1:34" s="91" customFormat="1" ht="15">
      <c r="A601" s="99"/>
      <c r="B601" s="99"/>
      <c r="C601" s="99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77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</row>
    <row r="602" spans="1:34" s="91" customFormat="1" ht="15">
      <c r="A602" s="99"/>
      <c r="B602" s="99"/>
      <c r="C602" s="99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77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</row>
    <row r="603" spans="1:34" s="91" customFormat="1" ht="15">
      <c r="A603" s="99"/>
      <c r="B603" s="99"/>
      <c r="C603" s="99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77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</row>
    <row r="604" spans="1:34" s="91" customFormat="1" ht="15">
      <c r="A604" s="99"/>
      <c r="B604" s="99"/>
      <c r="C604" s="99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77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</row>
    <row r="605" spans="1:34" s="91" customFormat="1" ht="15">
      <c r="A605" s="99"/>
      <c r="B605" s="99"/>
      <c r="C605" s="99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77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</row>
    <row r="606" spans="1:34" s="91" customFormat="1" ht="15">
      <c r="A606" s="99"/>
      <c r="B606" s="99"/>
      <c r="C606" s="99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77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</row>
    <row r="607" spans="1:34" s="91" customFormat="1" ht="15">
      <c r="A607" s="99"/>
      <c r="B607" s="99"/>
      <c r="C607" s="99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77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</row>
    <row r="608" spans="1:34" s="91" customFormat="1" ht="15">
      <c r="A608" s="99"/>
      <c r="B608" s="99"/>
      <c r="C608" s="99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77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</row>
    <row r="609" spans="1:34" s="91" customFormat="1" ht="15">
      <c r="A609" s="99"/>
      <c r="B609" s="99"/>
      <c r="C609" s="99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77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</row>
    <row r="610" spans="1:34" s="91" customFormat="1" ht="15">
      <c r="A610" s="99"/>
      <c r="B610" s="99"/>
      <c r="C610" s="99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77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</row>
    <row r="611" spans="1:34" s="91" customFormat="1" ht="15">
      <c r="A611" s="99"/>
      <c r="B611" s="99"/>
      <c r="C611" s="99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77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</row>
    <row r="612" spans="1:34" s="91" customFormat="1" ht="15">
      <c r="A612" s="99"/>
      <c r="B612" s="99"/>
      <c r="C612" s="99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77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</row>
    <row r="613" spans="1:34" s="91" customFormat="1" ht="15">
      <c r="A613" s="99"/>
      <c r="B613" s="99"/>
      <c r="C613" s="99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77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</row>
    <row r="614" spans="1:34" s="91" customFormat="1" ht="15">
      <c r="A614" s="99"/>
      <c r="B614" s="99"/>
      <c r="C614" s="99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77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</row>
    <row r="615" spans="1:34" s="91" customFormat="1" ht="15">
      <c r="A615" s="99"/>
      <c r="B615" s="99"/>
      <c r="C615" s="99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77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</row>
    <row r="616" spans="1:34" s="91" customFormat="1" ht="15">
      <c r="A616" s="99"/>
      <c r="B616" s="99"/>
      <c r="C616" s="99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77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</row>
    <row r="617" spans="1:34" s="91" customFormat="1" ht="15">
      <c r="A617" s="99"/>
      <c r="B617" s="99"/>
      <c r="C617" s="99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77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</row>
    <row r="618" spans="1:34" s="91" customFormat="1" ht="15">
      <c r="A618" s="99"/>
      <c r="B618" s="99"/>
      <c r="C618" s="99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77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</row>
    <row r="619" spans="1:34" s="91" customFormat="1" ht="15">
      <c r="A619" s="99"/>
      <c r="B619" s="99"/>
      <c r="C619" s="99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77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</row>
    <row r="620" spans="1:34" s="91" customFormat="1" ht="15">
      <c r="A620" s="99"/>
      <c r="B620" s="99"/>
      <c r="C620" s="99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77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</row>
    <row r="621" spans="1:34" s="91" customFormat="1" ht="15">
      <c r="A621" s="99"/>
      <c r="B621" s="99"/>
      <c r="C621" s="99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77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</row>
    <row r="622" spans="1:34" s="91" customFormat="1" ht="15">
      <c r="A622" s="99"/>
      <c r="B622" s="99"/>
      <c r="C622" s="99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77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</row>
    <row r="623" spans="1:34" s="91" customFormat="1" ht="15">
      <c r="A623" s="99"/>
      <c r="B623" s="99"/>
      <c r="C623" s="99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77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</row>
    <row r="624" spans="1:34" s="91" customFormat="1" ht="15">
      <c r="A624" s="99"/>
      <c r="B624" s="99"/>
      <c r="C624" s="99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77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</row>
    <row r="625" spans="1:34" s="91" customFormat="1" ht="15">
      <c r="A625" s="99"/>
      <c r="B625" s="99"/>
      <c r="C625" s="99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77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</row>
    <row r="626" spans="1:34" s="91" customFormat="1" ht="15">
      <c r="A626" s="99"/>
      <c r="B626" s="99"/>
      <c r="C626" s="99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77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</row>
    <row r="627" spans="1:34" s="91" customFormat="1" ht="15">
      <c r="A627" s="99"/>
      <c r="B627" s="99"/>
      <c r="C627" s="99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77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</row>
    <row r="628" spans="1:34" s="91" customFormat="1" ht="15">
      <c r="A628" s="99"/>
      <c r="B628" s="99"/>
      <c r="C628" s="99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77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</row>
    <row r="629" spans="1:34" s="91" customFormat="1" ht="15">
      <c r="A629" s="99"/>
      <c r="B629" s="99"/>
      <c r="C629" s="99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77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</row>
    <row r="630" spans="1:34" s="91" customFormat="1" ht="15">
      <c r="A630" s="99"/>
      <c r="B630" s="99"/>
      <c r="C630" s="99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77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</row>
    <row r="631" spans="1:34" s="91" customFormat="1" ht="15">
      <c r="A631" s="99"/>
      <c r="B631" s="99"/>
      <c r="C631" s="99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77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</row>
    <row r="632" spans="1:34" s="91" customFormat="1" ht="15">
      <c r="A632" s="99"/>
      <c r="B632" s="99"/>
      <c r="C632" s="99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77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</row>
    <row r="633" spans="1:34" s="91" customFormat="1" ht="15">
      <c r="A633" s="99"/>
      <c r="B633" s="99"/>
      <c r="C633" s="99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77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</row>
    <row r="634" spans="1:34" s="91" customFormat="1" ht="15">
      <c r="A634" s="99"/>
      <c r="B634" s="99"/>
      <c r="C634" s="99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77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</row>
    <row r="635" spans="1:34" s="91" customFormat="1" ht="15">
      <c r="A635" s="99"/>
      <c r="B635" s="99"/>
      <c r="C635" s="99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77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</row>
    <row r="636" spans="1:34" s="91" customFormat="1" ht="15">
      <c r="A636" s="99"/>
      <c r="B636" s="99"/>
      <c r="C636" s="99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77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</row>
    <row r="637" spans="1:34" s="91" customFormat="1" ht="15">
      <c r="A637" s="99"/>
      <c r="B637" s="99"/>
      <c r="C637" s="99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77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</row>
    <row r="638" spans="1:34" s="91" customFormat="1" ht="15">
      <c r="A638" s="99"/>
      <c r="B638" s="99"/>
      <c r="C638" s="99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77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</row>
    <row r="639" spans="1:34" s="91" customFormat="1" ht="15">
      <c r="A639" s="99"/>
      <c r="B639" s="99"/>
      <c r="C639" s="99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77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</row>
    <row r="640" spans="1:34" s="91" customFormat="1" ht="15">
      <c r="A640" s="99"/>
      <c r="B640" s="99"/>
      <c r="C640" s="99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77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</row>
    <row r="641" spans="1:34" s="91" customFormat="1" ht="15">
      <c r="A641" s="99"/>
      <c r="B641" s="99"/>
      <c r="C641" s="99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77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</row>
    <row r="642" spans="1:34" s="91" customFormat="1" ht="15">
      <c r="A642" s="99"/>
      <c r="B642" s="99"/>
      <c r="C642" s="99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77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</row>
    <row r="643" spans="1:34" s="91" customFormat="1" ht="15">
      <c r="A643" s="99"/>
      <c r="B643" s="99"/>
      <c r="C643" s="99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77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</row>
    <row r="644" spans="1:34" s="91" customFormat="1" ht="15">
      <c r="A644" s="99"/>
      <c r="B644" s="99"/>
      <c r="C644" s="99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77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</row>
    <row r="645" spans="1:34" s="91" customFormat="1" ht="15">
      <c r="A645" s="99"/>
      <c r="B645" s="99"/>
      <c r="C645" s="99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77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</row>
    <row r="646" spans="1:34" s="91" customFormat="1" ht="15">
      <c r="A646" s="99"/>
      <c r="B646" s="99"/>
      <c r="C646" s="99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77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</row>
    <row r="647" spans="1:34" s="91" customFormat="1" ht="15">
      <c r="A647" s="99"/>
      <c r="B647" s="99"/>
      <c r="C647" s="99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77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</row>
    <row r="648" spans="1:34" s="91" customFormat="1" ht="15">
      <c r="A648" s="99"/>
      <c r="B648" s="99"/>
      <c r="C648" s="99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77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</row>
    <row r="649" spans="1:34" s="91" customFormat="1" ht="15">
      <c r="A649" s="99"/>
      <c r="B649" s="99"/>
      <c r="C649" s="99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77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</row>
    <row r="650" spans="1:34" s="91" customFormat="1" ht="15">
      <c r="A650" s="99"/>
      <c r="B650" s="99"/>
      <c r="C650" s="99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77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</row>
    <row r="651" spans="1:34" s="91" customFormat="1" ht="15">
      <c r="A651" s="99"/>
      <c r="B651" s="99"/>
      <c r="C651" s="99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77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</row>
    <row r="652" spans="1:34" s="91" customFormat="1" ht="15">
      <c r="A652" s="99"/>
      <c r="B652" s="99"/>
      <c r="C652" s="99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77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</row>
    <row r="653" spans="1:34" s="91" customFormat="1" ht="15">
      <c r="A653" s="99"/>
      <c r="B653" s="99"/>
      <c r="C653" s="99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77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</row>
    <row r="654" spans="1:34" s="91" customFormat="1" ht="15">
      <c r="A654" s="99"/>
      <c r="B654" s="99"/>
      <c r="C654" s="99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77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</row>
    <row r="655" spans="1:34" s="91" customFormat="1" ht="15">
      <c r="A655" s="99"/>
      <c r="B655" s="99"/>
      <c r="C655" s="99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77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</row>
    <row r="656" spans="1:34" s="91" customFormat="1" ht="15">
      <c r="A656" s="99"/>
      <c r="B656" s="99"/>
      <c r="C656" s="99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77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</row>
    <row r="657" spans="1:34" s="91" customFormat="1" ht="15">
      <c r="A657" s="99"/>
      <c r="B657" s="99"/>
      <c r="C657" s="99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77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</row>
    <row r="658" spans="1:34" s="91" customFormat="1" ht="15">
      <c r="A658" s="99"/>
      <c r="B658" s="99"/>
      <c r="C658" s="99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77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</row>
    <row r="659" spans="1:34" s="91" customFormat="1" ht="15">
      <c r="A659" s="99"/>
      <c r="B659" s="99"/>
      <c r="C659" s="99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77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</row>
    <row r="660" spans="1:34" s="91" customFormat="1" ht="15">
      <c r="A660" s="99"/>
      <c r="B660" s="99"/>
      <c r="C660" s="99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77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</row>
    <row r="661" spans="1:34" s="91" customFormat="1" ht="15">
      <c r="A661" s="99"/>
      <c r="B661" s="99"/>
      <c r="C661" s="99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77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</row>
    <row r="662" spans="1:34" s="91" customFormat="1" ht="15">
      <c r="A662" s="99"/>
      <c r="B662" s="99"/>
      <c r="C662" s="99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77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</row>
    <row r="663" spans="1:34" s="91" customFormat="1" ht="15">
      <c r="A663" s="99"/>
      <c r="B663" s="99"/>
      <c r="C663" s="99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77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</row>
    <row r="664" spans="1:34" s="91" customFormat="1" ht="15">
      <c r="A664" s="99"/>
      <c r="B664" s="99"/>
      <c r="C664" s="99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77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</row>
    <row r="665" spans="1:34" s="91" customFormat="1" ht="15">
      <c r="A665" s="99"/>
      <c r="B665" s="99"/>
      <c r="C665" s="99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77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</row>
    <row r="666" spans="1:34" s="91" customFormat="1" ht="15">
      <c r="A666" s="99"/>
      <c r="B666" s="99"/>
      <c r="C666" s="99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77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</row>
    <row r="667" spans="1:34" s="91" customFormat="1" ht="15">
      <c r="A667" s="99"/>
      <c r="B667" s="99"/>
      <c r="C667" s="99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77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</row>
    <row r="668" spans="1:34" s="91" customFormat="1" ht="15">
      <c r="A668" s="99"/>
      <c r="B668" s="99"/>
      <c r="C668" s="99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77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</row>
    <row r="669" spans="1:34" s="91" customFormat="1" ht="15">
      <c r="A669" s="99"/>
      <c r="B669" s="99"/>
      <c r="C669" s="99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77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</row>
    <row r="670" spans="1:34" s="91" customFormat="1" ht="15">
      <c r="A670" s="99"/>
      <c r="B670" s="99"/>
      <c r="C670" s="99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77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</row>
    <row r="671" spans="1:34" s="91" customFormat="1" ht="15">
      <c r="A671" s="99"/>
      <c r="B671" s="99"/>
      <c r="C671" s="99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77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</row>
    <row r="672" spans="1:34" s="91" customFormat="1" ht="15">
      <c r="A672" s="99"/>
      <c r="B672" s="99"/>
      <c r="C672" s="99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77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</row>
    <row r="673" spans="1:34" s="91" customFormat="1" ht="15">
      <c r="A673" s="99"/>
      <c r="B673" s="99"/>
      <c r="C673" s="99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77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</row>
    <row r="674" spans="1:34" s="91" customFormat="1" ht="15">
      <c r="A674" s="99"/>
      <c r="B674" s="99"/>
      <c r="C674" s="99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77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</row>
    <row r="675" spans="1:34" s="91" customFormat="1" ht="15">
      <c r="A675" s="99"/>
      <c r="B675" s="99"/>
      <c r="C675" s="99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77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</row>
    <row r="676" spans="1:34" s="91" customFormat="1" ht="15">
      <c r="A676" s="99"/>
      <c r="B676" s="99"/>
      <c r="C676" s="99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77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</row>
    <row r="677" spans="1:34" s="91" customFormat="1" ht="15">
      <c r="A677" s="99"/>
      <c r="B677" s="99"/>
      <c r="C677" s="99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77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</row>
    <row r="678" spans="1:34" s="91" customFormat="1" ht="15">
      <c r="A678" s="99"/>
      <c r="B678" s="99"/>
      <c r="C678" s="99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77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</row>
    <row r="679" spans="1:34" s="91" customFormat="1" ht="15">
      <c r="A679" s="99"/>
      <c r="B679" s="99"/>
      <c r="C679" s="99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77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</row>
    <row r="680" spans="1:34" s="91" customFormat="1" ht="15">
      <c r="A680" s="99"/>
      <c r="B680" s="99"/>
      <c r="C680" s="99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77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</row>
    <row r="681" spans="1:34" s="91" customFormat="1" ht="15">
      <c r="A681" s="99"/>
      <c r="B681" s="99"/>
      <c r="C681" s="99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77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</row>
    <row r="682" spans="1:34" s="91" customFormat="1" ht="15">
      <c r="A682" s="99"/>
      <c r="B682" s="99"/>
      <c r="C682" s="99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77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</row>
    <row r="683" spans="1:34" s="91" customFormat="1" ht="15">
      <c r="A683" s="99"/>
      <c r="B683" s="99"/>
      <c r="C683" s="99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77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</row>
    <row r="684" spans="1:34" s="91" customFormat="1" ht="15">
      <c r="A684" s="99"/>
      <c r="B684" s="99"/>
      <c r="C684" s="99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77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</row>
    <row r="685" spans="1:34" s="91" customFormat="1" ht="15">
      <c r="A685" s="99"/>
      <c r="B685" s="99"/>
      <c r="C685" s="99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77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</row>
    <row r="686" spans="1:34" s="91" customFormat="1" ht="15">
      <c r="A686" s="99"/>
      <c r="B686" s="99"/>
      <c r="C686" s="99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77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</row>
    <row r="687" spans="1:34" s="91" customFormat="1" ht="15">
      <c r="A687" s="99"/>
      <c r="B687" s="99"/>
      <c r="C687" s="99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77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</row>
    <row r="688" spans="1:34" s="91" customFormat="1" ht="15">
      <c r="A688" s="99"/>
      <c r="B688" s="99"/>
      <c r="C688" s="99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77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</row>
    <row r="689" spans="1:34" s="91" customFormat="1" ht="15">
      <c r="A689" s="99"/>
      <c r="B689" s="99"/>
      <c r="C689" s="99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77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</row>
    <row r="690" spans="1:34" s="91" customFormat="1" ht="15">
      <c r="A690" s="99"/>
      <c r="B690" s="99"/>
      <c r="C690" s="99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77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</row>
    <row r="691" spans="1:34" s="91" customFormat="1" ht="15">
      <c r="A691" s="99"/>
      <c r="B691" s="99"/>
      <c r="C691" s="99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77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</row>
    <row r="692" spans="1:34" s="91" customFormat="1" ht="15">
      <c r="A692" s="99"/>
      <c r="B692" s="99"/>
      <c r="C692" s="99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77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</row>
    <row r="693" spans="1:34" s="91" customFormat="1" ht="15">
      <c r="A693" s="99"/>
      <c r="B693" s="99"/>
      <c r="C693" s="99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77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</row>
    <row r="694" spans="1:34" s="91" customFormat="1" ht="15">
      <c r="A694" s="99"/>
      <c r="B694" s="99"/>
      <c r="C694" s="99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77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</row>
    <row r="695" spans="1:34" s="91" customFormat="1" ht="15">
      <c r="A695" s="99"/>
      <c r="B695" s="99"/>
      <c r="C695" s="99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77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</row>
    <row r="696" spans="1:34" s="91" customFormat="1" ht="15">
      <c r="A696" s="99"/>
      <c r="B696" s="99"/>
      <c r="C696" s="99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77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</row>
    <row r="697" spans="1:34" s="91" customFormat="1" ht="15">
      <c r="A697" s="99"/>
      <c r="B697" s="99"/>
      <c r="C697" s="99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77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</row>
    <row r="698" spans="1:34" s="91" customFormat="1" ht="15">
      <c r="A698" s="99"/>
      <c r="B698" s="99"/>
      <c r="C698" s="99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77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</row>
    <row r="699" spans="1:34" s="91" customFormat="1" ht="15">
      <c r="A699" s="99"/>
      <c r="B699" s="99"/>
      <c r="C699" s="99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77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</row>
    <row r="700" spans="1:34" s="91" customFormat="1" ht="15">
      <c r="A700" s="99"/>
      <c r="B700" s="99"/>
      <c r="C700" s="99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77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</row>
    <row r="701" spans="1:34" s="91" customFormat="1" ht="15">
      <c r="A701" s="99"/>
      <c r="B701" s="99"/>
      <c r="C701" s="99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77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</row>
    <row r="702" spans="1:34" s="91" customFormat="1" ht="15">
      <c r="A702" s="99"/>
      <c r="B702" s="99"/>
      <c r="C702" s="99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77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</row>
    <row r="703" spans="1:34" s="91" customFormat="1" ht="15">
      <c r="A703" s="99"/>
      <c r="B703" s="99"/>
      <c r="C703" s="99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77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</row>
    <row r="704" spans="1:34" s="91" customFormat="1" ht="15">
      <c r="A704" s="99"/>
      <c r="B704" s="99"/>
      <c r="C704" s="99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77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</row>
    <row r="705" spans="1:34" s="91" customFormat="1" ht="15">
      <c r="A705" s="99"/>
      <c r="B705" s="99"/>
      <c r="C705" s="99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77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</row>
    <row r="706" spans="1:34" s="91" customFormat="1" ht="15">
      <c r="A706" s="99"/>
      <c r="B706" s="99"/>
      <c r="C706" s="99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77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</row>
    <row r="707" spans="1:34" s="91" customFormat="1" ht="15">
      <c r="A707" s="99"/>
      <c r="B707" s="99"/>
      <c r="C707" s="99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77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</row>
    <row r="708" spans="1:34" s="91" customFormat="1" ht="15">
      <c r="A708" s="99"/>
      <c r="B708" s="99"/>
      <c r="C708" s="99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77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</row>
    <row r="709" spans="1:34" s="91" customFormat="1" ht="15">
      <c r="A709" s="99"/>
      <c r="B709" s="99"/>
      <c r="C709" s="99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77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</row>
    <row r="710" spans="1:34" s="91" customFormat="1" ht="15">
      <c r="A710" s="99"/>
      <c r="B710" s="99"/>
      <c r="C710" s="99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77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</row>
    <row r="711" spans="1:34" s="91" customFormat="1" ht="15">
      <c r="A711" s="99"/>
      <c r="B711" s="99"/>
      <c r="C711" s="99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77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</row>
    <row r="712" spans="1:34" s="91" customFormat="1" ht="15">
      <c r="A712" s="99"/>
      <c r="B712" s="99"/>
      <c r="C712" s="99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77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</row>
    <row r="713" spans="1:34" s="91" customFormat="1" ht="15">
      <c r="A713" s="99"/>
      <c r="B713" s="99"/>
      <c r="C713" s="99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77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</row>
    <row r="714" spans="1:34" s="91" customFormat="1" ht="15">
      <c r="A714" s="99"/>
      <c r="B714" s="99"/>
      <c r="C714" s="99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77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</row>
    <row r="715" spans="1:34" s="91" customFormat="1" ht="15">
      <c r="A715" s="99"/>
      <c r="B715" s="99"/>
      <c r="C715" s="99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77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</row>
    <row r="716" spans="1:34" s="91" customFormat="1" ht="15">
      <c r="A716" s="99"/>
      <c r="B716" s="99"/>
      <c r="C716" s="99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77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</row>
    <row r="717" spans="1:34" s="91" customFormat="1" ht="15">
      <c r="A717" s="99"/>
      <c r="B717" s="99"/>
      <c r="C717" s="99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77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</row>
    <row r="718" spans="1:34" s="91" customFormat="1" ht="15">
      <c r="A718" s="99"/>
      <c r="B718" s="99"/>
      <c r="C718" s="99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77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</row>
    <row r="719" spans="1:34" s="91" customFormat="1" ht="15">
      <c r="A719" s="99"/>
      <c r="B719" s="99"/>
      <c r="C719" s="99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77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</row>
    <row r="720" spans="1:34" s="91" customFormat="1" ht="15">
      <c r="A720" s="99"/>
      <c r="B720" s="99"/>
      <c r="C720" s="99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77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</row>
    <row r="721" spans="1:34" s="91" customFormat="1" ht="15">
      <c r="A721" s="99"/>
      <c r="B721" s="99"/>
      <c r="C721" s="99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77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</row>
    <row r="722" spans="1:34" s="91" customFormat="1" ht="15">
      <c r="A722" s="99"/>
      <c r="B722" s="99"/>
      <c r="C722" s="99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77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</row>
    <row r="723" spans="1:34" s="91" customFormat="1" ht="15">
      <c r="A723" s="99"/>
      <c r="B723" s="99"/>
      <c r="C723" s="99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77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</row>
    <row r="724" spans="1:34" s="91" customFormat="1" ht="15">
      <c r="A724" s="99"/>
      <c r="B724" s="99"/>
      <c r="C724" s="99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77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</row>
    <row r="725" spans="1:34" s="91" customFormat="1" ht="15">
      <c r="A725" s="99"/>
      <c r="B725" s="99"/>
      <c r="C725" s="99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77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</row>
    <row r="726" spans="1:34" s="91" customFormat="1" ht="15">
      <c r="A726" s="99"/>
      <c r="B726" s="99"/>
      <c r="C726" s="99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77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</row>
    <row r="727" spans="1:34" s="91" customFormat="1" ht="15">
      <c r="A727" s="99"/>
      <c r="B727" s="99"/>
      <c r="C727" s="99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77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</row>
    <row r="728" spans="1:34" s="91" customFormat="1" ht="15">
      <c r="A728" s="99"/>
      <c r="B728" s="99"/>
      <c r="C728" s="99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77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</row>
    <row r="729" spans="1:34" s="91" customFormat="1" ht="15">
      <c r="A729" s="99"/>
      <c r="B729" s="99"/>
      <c r="C729" s="99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77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</row>
    <row r="730" spans="1:34" s="91" customFormat="1" ht="15">
      <c r="A730" s="99"/>
      <c r="B730" s="99"/>
      <c r="C730" s="99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77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</row>
    <row r="731" spans="1:34" s="91" customFormat="1" ht="15">
      <c r="A731" s="99"/>
      <c r="B731" s="99"/>
      <c r="C731" s="99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77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</row>
    <row r="732" spans="1:34" s="91" customFormat="1" ht="15">
      <c r="A732" s="99"/>
      <c r="B732" s="99"/>
      <c r="C732" s="99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77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</row>
    <row r="733" spans="1:34" s="91" customFormat="1" ht="15">
      <c r="A733" s="99"/>
      <c r="B733" s="99"/>
      <c r="C733" s="99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77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</row>
    <row r="734" spans="1:34" s="91" customFormat="1" ht="15">
      <c r="A734" s="99"/>
      <c r="B734" s="99"/>
      <c r="C734" s="99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77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</row>
    <row r="735" spans="1:34" s="91" customFormat="1" ht="15">
      <c r="A735" s="99"/>
      <c r="B735" s="99"/>
      <c r="C735" s="99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77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</row>
    <row r="736" spans="1:34" s="91" customFormat="1" ht="15">
      <c r="A736" s="99"/>
      <c r="B736" s="99"/>
      <c r="C736" s="99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77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</row>
    <row r="737" spans="1:34" s="91" customFormat="1" ht="15">
      <c r="A737" s="99"/>
      <c r="B737" s="99"/>
      <c r="C737" s="99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77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</row>
    <row r="738" spans="1:34" s="91" customFormat="1" ht="15">
      <c r="A738" s="99"/>
      <c r="B738" s="99"/>
      <c r="C738" s="99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77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</row>
    <row r="739" spans="1:34" s="91" customFormat="1" ht="15">
      <c r="A739" s="99"/>
      <c r="B739" s="99"/>
      <c r="C739" s="99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77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</row>
    <row r="740" spans="1:34" s="91" customFormat="1" ht="15">
      <c r="A740" s="99"/>
      <c r="B740" s="99"/>
      <c r="C740" s="99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77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</row>
    <row r="741" spans="1:34" s="91" customFormat="1" ht="15">
      <c r="A741" s="99"/>
      <c r="B741" s="99"/>
      <c r="C741" s="99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77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</row>
    <row r="742" spans="1:34" s="91" customFormat="1" ht="15">
      <c r="A742" s="99"/>
      <c r="B742" s="99"/>
      <c r="C742" s="99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77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</row>
    <row r="743" spans="1:34" s="91" customFormat="1" ht="15">
      <c r="A743" s="99"/>
      <c r="B743" s="99"/>
      <c r="C743" s="99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77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</row>
    <row r="744" spans="1:34" s="91" customFormat="1" ht="15">
      <c r="A744" s="99"/>
      <c r="B744" s="99"/>
      <c r="C744" s="99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77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</row>
    <row r="745" spans="1:34" s="91" customFormat="1" ht="15">
      <c r="A745" s="99"/>
      <c r="B745" s="99"/>
      <c r="C745" s="99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77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</row>
    <row r="746" spans="1:34" s="91" customFormat="1" ht="15">
      <c r="A746" s="99"/>
      <c r="B746" s="99"/>
      <c r="C746" s="99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77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</row>
    <row r="747" spans="1:34" s="91" customFormat="1" ht="15">
      <c r="A747" s="99"/>
      <c r="B747" s="99"/>
      <c r="C747" s="99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77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</row>
    <row r="748" spans="1:34" s="91" customFormat="1" ht="15">
      <c r="A748" s="99"/>
      <c r="B748" s="99"/>
      <c r="C748" s="99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77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</row>
    <row r="749" spans="1:34" s="91" customFormat="1" ht="15">
      <c r="A749" s="99"/>
      <c r="B749" s="99"/>
      <c r="C749" s="99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77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</row>
    <row r="750" spans="1:34" s="91" customFormat="1" ht="15">
      <c r="A750" s="99"/>
      <c r="B750" s="99"/>
      <c r="C750" s="99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77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</row>
    <row r="751" spans="1:34" s="91" customFormat="1" ht="15">
      <c r="A751" s="99"/>
      <c r="B751" s="99"/>
      <c r="C751" s="99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77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</row>
    <row r="752" spans="1:34" s="91" customFormat="1" ht="15">
      <c r="A752" s="99"/>
      <c r="B752" s="99"/>
      <c r="C752" s="99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77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</row>
    <row r="753" spans="1:34" s="91" customFormat="1" ht="15">
      <c r="A753" s="99"/>
      <c r="B753" s="99"/>
      <c r="C753" s="99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77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</row>
    <row r="754" spans="1:34" s="91" customFormat="1" ht="15">
      <c r="A754" s="99"/>
      <c r="B754" s="99"/>
      <c r="C754" s="99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77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</row>
    <row r="755" spans="1:34" s="91" customFormat="1" ht="15">
      <c r="A755" s="99"/>
      <c r="B755" s="99"/>
      <c r="C755" s="99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77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</row>
    <row r="756" spans="1:34" s="91" customFormat="1" ht="15">
      <c r="A756" s="99"/>
      <c r="B756" s="99"/>
      <c r="C756" s="99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77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</row>
    <row r="757" spans="1:34" s="91" customFormat="1" ht="15">
      <c r="A757" s="99"/>
      <c r="B757" s="99"/>
      <c r="C757" s="99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77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</row>
    <row r="758" spans="1:34" s="91" customFormat="1" ht="15">
      <c r="A758" s="99"/>
      <c r="B758" s="99"/>
      <c r="C758" s="99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77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</row>
    <row r="759" spans="1:34" s="91" customFormat="1" ht="15">
      <c r="A759" s="99"/>
      <c r="B759" s="99"/>
      <c r="C759" s="99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77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</row>
    <row r="760" spans="1:34" s="91" customFormat="1" ht="15">
      <c r="A760" s="99"/>
      <c r="B760" s="99"/>
      <c r="C760" s="99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77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</row>
    <row r="761" spans="1:34" s="91" customFormat="1" ht="15">
      <c r="A761" s="99"/>
      <c r="B761" s="99"/>
      <c r="C761" s="99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77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</row>
    <row r="762" spans="1:34" s="91" customFormat="1" ht="15">
      <c r="A762" s="99"/>
      <c r="B762" s="99"/>
      <c r="C762" s="99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77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</row>
    <row r="763" spans="1:34" s="91" customFormat="1" ht="15">
      <c r="A763" s="99"/>
      <c r="B763" s="99"/>
      <c r="C763" s="99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77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</row>
    <row r="764" spans="1:34" s="91" customFormat="1" ht="15">
      <c r="A764" s="99"/>
      <c r="B764" s="99"/>
      <c r="C764" s="99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77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</row>
    <row r="765" spans="1:34" s="91" customFormat="1" ht="15">
      <c r="A765" s="99"/>
      <c r="B765" s="99"/>
      <c r="C765" s="99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77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</row>
    <row r="766" spans="1:34" s="91" customFormat="1" ht="15">
      <c r="A766" s="99"/>
      <c r="B766" s="99"/>
      <c r="C766" s="99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77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</row>
    <row r="767" spans="1:34" s="91" customFormat="1" ht="15">
      <c r="A767" s="99"/>
      <c r="B767" s="99"/>
      <c r="C767" s="99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77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</row>
    <row r="768" spans="1:34" s="91" customFormat="1" ht="15">
      <c r="A768" s="99"/>
      <c r="B768" s="99"/>
      <c r="C768" s="99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77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</row>
    <row r="769" spans="1:34" s="91" customFormat="1" ht="15">
      <c r="A769" s="99"/>
      <c r="B769" s="99"/>
      <c r="C769" s="99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77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</row>
    <row r="770" spans="1:34" s="91" customFormat="1" ht="15">
      <c r="A770" s="99"/>
      <c r="B770" s="99"/>
      <c r="C770" s="99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77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</row>
    <row r="771" spans="1:34" s="91" customFormat="1" ht="15">
      <c r="A771" s="99"/>
      <c r="B771" s="99"/>
      <c r="C771" s="99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77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</row>
    <row r="772" spans="1:34" s="91" customFormat="1" ht="15">
      <c r="A772" s="99"/>
      <c r="B772" s="99"/>
      <c r="C772" s="99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77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</row>
    <row r="773" spans="1:34" s="91" customFormat="1" ht="15">
      <c r="A773" s="99"/>
      <c r="B773" s="99"/>
      <c r="C773" s="99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77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</row>
    <row r="774" spans="1:34" s="91" customFormat="1" ht="15">
      <c r="A774" s="99"/>
      <c r="B774" s="99"/>
      <c r="C774" s="99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77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</row>
    <row r="775" spans="1:34" s="91" customFormat="1" ht="15">
      <c r="A775" s="99"/>
      <c r="B775" s="99"/>
      <c r="C775" s="99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77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</row>
    <row r="776" spans="1:34" s="91" customFormat="1" ht="15">
      <c r="A776" s="99"/>
      <c r="B776" s="99"/>
      <c r="C776" s="99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77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</row>
    <row r="777" spans="1:34" s="91" customFormat="1" ht="15">
      <c r="A777" s="99"/>
      <c r="B777" s="99"/>
      <c r="C777" s="99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77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</row>
    <row r="778" spans="1:34" s="91" customFormat="1" ht="15">
      <c r="A778" s="99"/>
      <c r="B778" s="99"/>
      <c r="C778" s="99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77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</row>
    <row r="779" spans="1:34" s="91" customFormat="1" ht="15">
      <c r="A779" s="99"/>
      <c r="B779" s="99"/>
      <c r="C779" s="99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77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</row>
    <row r="780" spans="1:34" s="91" customFormat="1" ht="15">
      <c r="A780" s="99"/>
      <c r="B780" s="99"/>
      <c r="C780" s="99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77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</row>
    <row r="781" spans="1:34" s="91" customFormat="1" ht="15">
      <c r="A781" s="99"/>
      <c r="B781" s="99"/>
      <c r="C781" s="99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77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</row>
    <row r="782" spans="1:34" s="91" customFormat="1" ht="15">
      <c r="A782" s="99"/>
      <c r="B782" s="99"/>
      <c r="C782" s="99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77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</row>
    <row r="783" spans="1:34" s="91" customFormat="1" ht="15">
      <c r="A783" s="99"/>
      <c r="B783" s="99"/>
      <c r="C783" s="99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77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</row>
    <row r="784" spans="1:34" s="91" customFormat="1" ht="15">
      <c r="A784" s="99"/>
      <c r="B784" s="99"/>
      <c r="C784" s="99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77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</row>
    <row r="785" spans="1:34" s="91" customFormat="1" ht="15">
      <c r="A785" s="99"/>
      <c r="B785" s="99"/>
      <c r="C785" s="99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77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</row>
    <row r="786" spans="1:34" s="91" customFormat="1" ht="15">
      <c r="A786" s="99"/>
      <c r="B786" s="99"/>
      <c r="C786" s="99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77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</row>
    <row r="787" spans="1:34" s="91" customFormat="1" ht="15">
      <c r="A787" s="99"/>
      <c r="B787" s="99"/>
      <c r="C787" s="99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77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</row>
    <row r="788" spans="1:34" s="91" customFormat="1" ht="15">
      <c r="A788" s="99"/>
      <c r="B788" s="99"/>
      <c r="C788" s="99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77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</row>
    <row r="789" spans="1:34" s="91" customFormat="1" ht="15">
      <c r="A789" s="99"/>
      <c r="B789" s="99"/>
      <c r="C789" s="99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77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</row>
    <row r="790" spans="1:34" s="91" customFormat="1" ht="15">
      <c r="A790" s="99"/>
      <c r="B790" s="99"/>
      <c r="C790" s="99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77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</row>
    <row r="791" spans="1:34" s="91" customFormat="1" ht="15">
      <c r="A791" s="99"/>
      <c r="B791" s="99"/>
      <c r="C791" s="99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77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</row>
    <row r="792" spans="1:34" s="91" customFormat="1" ht="15">
      <c r="A792" s="99"/>
      <c r="B792" s="99"/>
      <c r="C792" s="99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77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</row>
    <row r="793" spans="1:34" s="91" customFormat="1" ht="15">
      <c r="A793" s="99"/>
      <c r="B793" s="99"/>
      <c r="C793" s="99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77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</row>
    <row r="794" spans="1:34" s="91" customFormat="1" ht="15">
      <c r="A794" s="99"/>
      <c r="B794" s="99"/>
      <c r="C794" s="99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77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</row>
    <row r="795" spans="1:34" s="91" customFormat="1" ht="15">
      <c r="A795" s="99"/>
      <c r="B795" s="99"/>
      <c r="C795" s="99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77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</row>
    <row r="796" spans="1:34" s="91" customFormat="1" ht="15">
      <c r="A796" s="99"/>
      <c r="B796" s="99"/>
      <c r="C796" s="99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77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</row>
    <row r="797" spans="1:34" s="91" customFormat="1" ht="15">
      <c r="A797" s="99"/>
      <c r="B797" s="99"/>
      <c r="C797" s="99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77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</row>
    <row r="798" spans="1:34" s="91" customFormat="1" ht="15">
      <c r="A798" s="99"/>
      <c r="B798" s="99"/>
      <c r="C798" s="99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77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</row>
    <row r="799" spans="1:34" s="91" customFormat="1" ht="15">
      <c r="A799" s="99"/>
      <c r="B799" s="99"/>
      <c r="C799" s="99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77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</row>
    <row r="800" spans="1:34" s="91" customFormat="1" ht="15">
      <c r="A800" s="99"/>
      <c r="B800" s="99"/>
      <c r="C800" s="99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77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</row>
    <row r="801" spans="1:34" s="91" customFormat="1" ht="15">
      <c r="A801" s="99"/>
      <c r="B801" s="99"/>
      <c r="C801" s="99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77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</row>
    <row r="802" spans="1:34" s="91" customFormat="1" ht="15">
      <c r="A802" s="99"/>
      <c r="B802" s="99"/>
      <c r="C802" s="99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77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</row>
    <row r="803" spans="1:34" s="91" customFormat="1" ht="15">
      <c r="A803" s="99"/>
      <c r="B803" s="99"/>
      <c r="C803" s="99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77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</row>
    <row r="804" spans="1:34" s="91" customFormat="1" ht="15">
      <c r="A804" s="99"/>
      <c r="B804" s="99"/>
      <c r="C804" s="99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77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</row>
    <row r="805" spans="1:34" s="91" customFormat="1" ht="15">
      <c r="A805" s="99"/>
      <c r="B805" s="99"/>
      <c r="C805" s="99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77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</row>
    <row r="806" spans="1:34" s="91" customFormat="1" ht="15">
      <c r="A806" s="99"/>
      <c r="B806" s="99"/>
      <c r="C806" s="99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77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</row>
    <row r="807" spans="1:34" s="91" customFormat="1" ht="15">
      <c r="A807" s="99"/>
      <c r="B807" s="99"/>
      <c r="C807" s="99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77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</row>
    <row r="808" spans="1:34" s="91" customFormat="1" ht="15">
      <c r="A808" s="99"/>
      <c r="B808" s="99"/>
      <c r="C808" s="99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77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</row>
    <row r="809" spans="1:34" s="91" customFormat="1" ht="15">
      <c r="A809" s="99"/>
      <c r="B809" s="99"/>
      <c r="C809" s="99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77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</row>
    <row r="810" spans="1:34" s="91" customFormat="1" ht="15">
      <c r="A810" s="99"/>
      <c r="B810" s="99"/>
      <c r="C810" s="99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77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</row>
    <row r="811" spans="1:34" s="91" customFormat="1" ht="15">
      <c r="A811" s="99"/>
      <c r="B811" s="99"/>
      <c r="C811" s="99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77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</row>
    <row r="812" spans="1:34" s="91" customFormat="1" ht="15">
      <c r="A812" s="99"/>
      <c r="B812" s="99"/>
      <c r="C812" s="99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77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</row>
    <row r="813" spans="1:34" s="91" customFormat="1" ht="15">
      <c r="A813" s="99"/>
      <c r="B813" s="99"/>
      <c r="C813" s="99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77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</row>
    <row r="814" spans="1:34" s="91" customFormat="1" ht="15">
      <c r="A814" s="99"/>
      <c r="B814" s="99"/>
      <c r="C814" s="99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77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</row>
    <row r="815" spans="1:34" s="91" customFormat="1" ht="15">
      <c r="A815" s="99"/>
      <c r="B815" s="99"/>
      <c r="C815" s="99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77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</row>
    <row r="816" spans="1:34" s="91" customFormat="1" ht="15">
      <c r="A816" s="99"/>
      <c r="B816" s="99"/>
      <c r="C816" s="99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77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</row>
    <row r="817" spans="1:34" s="91" customFormat="1" ht="15">
      <c r="A817" s="99"/>
      <c r="B817" s="99"/>
      <c r="C817" s="99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77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</row>
    <row r="818" spans="1:34" s="91" customFormat="1" ht="15">
      <c r="A818" s="99"/>
      <c r="B818" s="99"/>
      <c r="C818" s="99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77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</row>
    <row r="819" spans="1:34" s="91" customFormat="1" ht="15">
      <c r="A819" s="99"/>
      <c r="B819" s="99"/>
      <c r="C819" s="99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77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</row>
    <row r="820" spans="1:34" s="91" customFormat="1" ht="15">
      <c r="A820" s="99"/>
      <c r="B820" s="99"/>
      <c r="C820" s="99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77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</row>
    <row r="821" spans="1:34" s="91" customFormat="1" ht="15">
      <c r="A821" s="99"/>
      <c r="B821" s="99"/>
      <c r="C821" s="99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77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</row>
    <row r="822" spans="1:34" s="91" customFormat="1" ht="15">
      <c r="A822" s="99"/>
      <c r="B822" s="99"/>
      <c r="C822" s="99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77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</row>
    <row r="823" spans="1:34" s="91" customFormat="1" ht="15">
      <c r="A823" s="99"/>
      <c r="B823" s="99"/>
      <c r="C823" s="99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77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</row>
    <row r="824" spans="1:34" s="91" customFormat="1" ht="15">
      <c r="A824" s="99"/>
      <c r="B824" s="99"/>
      <c r="C824" s="99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77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</row>
    <row r="825" spans="1:34" s="91" customFormat="1" ht="15">
      <c r="A825" s="99"/>
      <c r="B825" s="99"/>
      <c r="C825" s="99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77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</row>
    <row r="826" spans="1:34" s="91" customFormat="1" ht="15">
      <c r="A826" s="99"/>
      <c r="B826" s="99"/>
      <c r="C826" s="99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77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</row>
    <row r="827" spans="1:34" s="91" customFormat="1" ht="15">
      <c r="A827" s="99"/>
      <c r="B827" s="99"/>
      <c r="C827" s="99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77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</row>
    <row r="828" spans="1:34" s="91" customFormat="1" ht="15">
      <c r="A828" s="99"/>
      <c r="B828" s="99"/>
      <c r="C828" s="99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77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</row>
    <row r="829" spans="1:34" s="91" customFormat="1" ht="15">
      <c r="A829" s="99"/>
      <c r="B829" s="99"/>
      <c r="C829" s="99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77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</row>
    <row r="830" spans="1:34" s="91" customFormat="1" ht="15">
      <c r="A830" s="99"/>
      <c r="B830" s="99"/>
      <c r="C830" s="99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77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</row>
    <row r="831" spans="1:34" s="91" customFormat="1" ht="15">
      <c r="A831" s="99"/>
      <c r="B831" s="99"/>
      <c r="C831" s="99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77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</row>
    <row r="832" spans="1:34" s="91" customFormat="1" ht="15">
      <c r="A832" s="99"/>
      <c r="B832" s="99"/>
      <c r="C832" s="99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77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</row>
    <row r="833" spans="1:34" s="91" customFormat="1" ht="15">
      <c r="A833" s="99"/>
      <c r="B833" s="99"/>
      <c r="C833" s="99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77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</row>
    <row r="834" spans="1:34" s="91" customFormat="1" ht="15">
      <c r="A834" s="99"/>
      <c r="B834" s="99"/>
      <c r="C834" s="99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77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</row>
    <row r="835" spans="1:34" s="91" customFormat="1" ht="15">
      <c r="A835" s="99"/>
      <c r="B835" s="99"/>
      <c r="C835" s="99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77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</row>
    <row r="836" spans="1:34" s="91" customFormat="1" ht="15">
      <c r="A836" s="99"/>
      <c r="B836" s="99"/>
      <c r="C836" s="99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77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</row>
    <row r="837" spans="1:34" s="91" customFormat="1" ht="15">
      <c r="A837" s="99"/>
      <c r="B837" s="99"/>
      <c r="C837" s="99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77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</row>
    <row r="838" spans="1:34" s="91" customFormat="1" ht="15">
      <c r="A838" s="99"/>
      <c r="B838" s="99"/>
      <c r="C838" s="99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77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</row>
    <row r="839" spans="1:34" s="91" customFormat="1" ht="15">
      <c r="A839" s="99"/>
      <c r="B839" s="99"/>
      <c r="C839" s="99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77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</row>
    <row r="840" spans="1:34" s="91" customFormat="1" ht="15">
      <c r="A840" s="99"/>
      <c r="B840" s="99"/>
      <c r="C840" s="99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77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</row>
    <row r="841" spans="1:34" s="91" customFormat="1" ht="15">
      <c r="A841" s="99"/>
      <c r="B841" s="99"/>
      <c r="C841" s="99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77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</row>
    <row r="842" spans="1:34" s="91" customFormat="1" ht="15">
      <c r="A842" s="99"/>
      <c r="B842" s="99"/>
      <c r="C842" s="99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77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</row>
    <row r="843" spans="1:34" s="91" customFormat="1" ht="15">
      <c r="A843" s="99"/>
      <c r="B843" s="99"/>
      <c r="C843" s="99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77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</row>
    <row r="844" spans="1:34" s="91" customFormat="1" ht="15">
      <c r="A844" s="99"/>
      <c r="B844" s="99"/>
      <c r="C844" s="99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77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</row>
    <row r="845" spans="1:34" s="91" customFormat="1" ht="15">
      <c r="A845" s="99"/>
      <c r="B845" s="99"/>
      <c r="C845" s="99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77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</row>
    <row r="846" spans="1:34" s="91" customFormat="1" ht="15">
      <c r="A846" s="99"/>
      <c r="B846" s="99"/>
      <c r="C846" s="99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77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</row>
    <row r="847" spans="1:34" s="91" customFormat="1" ht="15">
      <c r="A847" s="99"/>
      <c r="B847" s="99"/>
      <c r="C847" s="99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77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</row>
    <row r="848" spans="1:34" s="91" customFormat="1" ht="15">
      <c r="A848" s="99"/>
      <c r="B848" s="99"/>
      <c r="C848" s="99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77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</row>
    <row r="849" spans="1:34" s="91" customFormat="1" ht="15">
      <c r="A849" s="99"/>
      <c r="B849" s="99"/>
      <c r="C849" s="99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77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</row>
    <row r="850" spans="1:34" s="91" customFormat="1" ht="15">
      <c r="A850" s="99"/>
      <c r="B850" s="99"/>
      <c r="C850" s="99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77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</row>
    <row r="851" spans="1:34" s="91" customFormat="1" ht="15">
      <c r="A851" s="99"/>
      <c r="B851" s="99"/>
      <c r="C851" s="99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77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</row>
    <row r="852" spans="1:34" s="91" customFormat="1" ht="15">
      <c r="A852" s="99"/>
      <c r="B852" s="99"/>
      <c r="C852" s="99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77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</row>
    <row r="853" spans="1:34" s="91" customFormat="1" ht="15">
      <c r="A853" s="99"/>
      <c r="B853" s="99"/>
      <c r="C853" s="99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77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</row>
    <row r="854" spans="1:34" s="91" customFormat="1" ht="15">
      <c r="A854" s="99"/>
      <c r="B854" s="99"/>
      <c r="C854" s="99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77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</row>
    <row r="855" spans="1:34" s="91" customFormat="1" ht="15">
      <c r="A855" s="99"/>
      <c r="B855" s="99"/>
      <c r="C855" s="99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77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</row>
    <row r="856" spans="1:34" s="91" customFormat="1" ht="15">
      <c r="A856" s="99"/>
      <c r="B856" s="99"/>
      <c r="C856" s="99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77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</row>
    <row r="857" spans="1:34" s="91" customFormat="1" ht="15">
      <c r="A857" s="99"/>
      <c r="B857" s="99"/>
      <c r="C857" s="99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77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</row>
    <row r="858" spans="1:34" s="91" customFormat="1" ht="15">
      <c r="A858" s="99"/>
      <c r="B858" s="99"/>
      <c r="C858" s="99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77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</row>
    <row r="859" spans="1:34" s="91" customFormat="1" ht="15">
      <c r="A859" s="99"/>
      <c r="B859" s="99"/>
      <c r="C859" s="99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77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</row>
    <row r="860" spans="1:34" s="91" customFormat="1" ht="15">
      <c r="A860" s="99"/>
      <c r="B860" s="99"/>
      <c r="C860" s="99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77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</row>
    <row r="861" spans="1:34" s="91" customFormat="1" ht="15">
      <c r="A861" s="99"/>
      <c r="B861" s="99"/>
      <c r="C861" s="99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77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</row>
    <row r="862" spans="1:34" s="91" customFormat="1" ht="15">
      <c r="A862" s="99"/>
      <c r="B862" s="99"/>
      <c r="C862" s="99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77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</row>
    <row r="863" spans="1:34" s="91" customFormat="1" ht="15">
      <c r="A863" s="99"/>
      <c r="B863" s="99"/>
      <c r="C863" s="99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77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</row>
    <row r="864" spans="1:34" s="91" customFormat="1" ht="15">
      <c r="A864" s="99"/>
      <c r="B864" s="99"/>
      <c r="C864" s="99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77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</row>
    <row r="865" spans="1:34" s="91" customFormat="1" ht="15">
      <c r="A865" s="99"/>
      <c r="B865" s="99"/>
      <c r="C865" s="99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77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</row>
    <row r="866" spans="1:34" s="91" customFormat="1" ht="15">
      <c r="A866" s="99"/>
      <c r="B866" s="99"/>
      <c r="C866" s="99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77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</row>
    <row r="867" spans="1:34" s="91" customFormat="1" ht="15">
      <c r="A867" s="99"/>
      <c r="B867" s="99"/>
      <c r="C867" s="99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77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</row>
    <row r="868" spans="1:34" s="91" customFormat="1" ht="15">
      <c r="A868" s="99"/>
      <c r="B868" s="99"/>
      <c r="C868" s="99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77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</row>
    <row r="869" spans="1:34" s="91" customFormat="1" ht="15">
      <c r="A869" s="99"/>
      <c r="B869" s="99"/>
      <c r="C869" s="99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77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</row>
    <row r="870" spans="1:34" s="91" customFormat="1" ht="15">
      <c r="A870" s="99"/>
      <c r="B870" s="99"/>
      <c r="C870" s="99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77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</row>
    <row r="871" spans="1:34" s="91" customFormat="1" ht="15">
      <c r="A871" s="99"/>
      <c r="B871" s="99"/>
      <c r="C871" s="99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77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</row>
    <row r="872" spans="1:34" s="91" customFormat="1" ht="15">
      <c r="A872" s="99"/>
      <c r="B872" s="99"/>
      <c r="C872" s="99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77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</row>
    <row r="873" spans="1:34" s="91" customFormat="1" ht="15">
      <c r="A873" s="99"/>
      <c r="B873" s="99"/>
      <c r="C873" s="99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77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</row>
    <row r="874" spans="1:34" s="91" customFormat="1" ht="15">
      <c r="A874" s="99"/>
      <c r="B874" s="99"/>
      <c r="C874" s="99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77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</row>
    <row r="875" spans="1:34" s="91" customFormat="1" ht="15">
      <c r="A875" s="99"/>
      <c r="B875" s="99"/>
      <c r="C875" s="99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77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</row>
    <row r="876" spans="1:34" s="91" customFormat="1" ht="15">
      <c r="A876" s="99"/>
      <c r="B876" s="99"/>
      <c r="C876" s="99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77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</row>
    <row r="877" spans="1:34" s="91" customFormat="1" ht="15">
      <c r="A877" s="99"/>
      <c r="B877" s="99"/>
      <c r="C877" s="99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77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</row>
    <row r="878" spans="1:34" s="91" customFormat="1" ht="15">
      <c r="A878" s="99"/>
      <c r="B878" s="99"/>
      <c r="C878" s="99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77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</row>
    <row r="879" spans="1:34" s="91" customFormat="1" ht="15">
      <c r="A879" s="99"/>
      <c r="B879" s="99"/>
      <c r="C879" s="99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77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</row>
    <row r="880" spans="1:34" s="91" customFormat="1" ht="15">
      <c r="A880" s="99"/>
      <c r="B880" s="99"/>
      <c r="C880" s="99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77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</row>
    <row r="881" spans="1:34" s="91" customFormat="1" ht="15">
      <c r="A881" s="99"/>
      <c r="B881" s="99"/>
      <c r="C881" s="99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77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</row>
    <row r="882" spans="1:34" s="91" customFormat="1" ht="15">
      <c r="A882" s="99"/>
      <c r="B882" s="99"/>
      <c r="C882" s="99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77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</row>
    <row r="883" spans="1:34" s="91" customFormat="1" ht="15">
      <c r="A883" s="99"/>
      <c r="B883" s="99"/>
      <c r="C883" s="99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77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</row>
    <row r="884" spans="1:34" s="91" customFormat="1" ht="15">
      <c r="A884" s="99"/>
      <c r="B884" s="99"/>
      <c r="C884" s="99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77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</row>
    <row r="885" spans="1:34" s="91" customFormat="1" ht="15">
      <c r="A885" s="99"/>
      <c r="B885" s="99"/>
      <c r="C885" s="99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77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</row>
    <row r="886" spans="1:34" s="91" customFormat="1" ht="15">
      <c r="A886" s="99"/>
      <c r="B886" s="99"/>
      <c r="C886" s="99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77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</row>
    <row r="887" spans="1:34" s="91" customFormat="1" ht="15">
      <c r="A887" s="99"/>
      <c r="B887" s="99"/>
      <c r="C887" s="99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77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</row>
    <row r="888" spans="1:34" s="91" customFormat="1" ht="15">
      <c r="A888" s="99"/>
      <c r="B888" s="99"/>
      <c r="C888" s="99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77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</row>
    <row r="889" spans="1:34" s="91" customFormat="1" ht="15">
      <c r="A889" s="99"/>
      <c r="B889" s="99"/>
      <c r="C889" s="99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77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</row>
    <row r="890" spans="1:34" s="91" customFormat="1" ht="15">
      <c r="A890" s="99"/>
      <c r="B890" s="99"/>
      <c r="C890" s="99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77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</row>
    <row r="891" spans="1:34" s="91" customFormat="1" ht="15">
      <c r="A891" s="99"/>
      <c r="B891" s="99"/>
      <c r="C891" s="99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77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</row>
    <row r="892" spans="1:34" s="91" customFormat="1" ht="15">
      <c r="A892" s="99"/>
      <c r="B892" s="99"/>
      <c r="C892" s="99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77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</row>
    <row r="893" spans="1:34" s="91" customFormat="1" ht="15">
      <c r="A893" s="99"/>
      <c r="B893" s="99"/>
      <c r="C893" s="99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77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</row>
    <row r="894" spans="1:34" s="91" customFormat="1" ht="15">
      <c r="A894" s="99"/>
      <c r="B894" s="99"/>
      <c r="C894" s="99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77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</row>
    <row r="895" spans="1:34" s="91" customFormat="1" ht="15">
      <c r="A895" s="99"/>
      <c r="B895" s="99"/>
      <c r="C895" s="99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77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</row>
    <row r="896" spans="1:34" s="91" customFormat="1" ht="15">
      <c r="A896" s="99"/>
      <c r="B896" s="99"/>
      <c r="C896" s="99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77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</row>
    <row r="897" spans="1:34" s="91" customFormat="1" ht="15">
      <c r="A897" s="99"/>
      <c r="B897" s="99"/>
      <c r="C897" s="99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77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</row>
    <row r="898" spans="1:34" s="91" customFormat="1" ht="15">
      <c r="A898" s="99"/>
      <c r="B898" s="99"/>
      <c r="C898" s="99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77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</row>
    <row r="899" spans="1:34" s="91" customFormat="1" ht="15">
      <c r="A899" s="99"/>
      <c r="B899" s="99"/>
      <c r="C899" s="99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77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</row>
    <row r="900" spans="1:34" s="91" customFormat="1" ht="15">
      <c r="A900" s="99"/>
      <c r="B900" s="99"/>
      <c r="C900" s="99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77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</row>
    <row r="901" spans="1:34" s="91" customFormat="1" ht="15">
      <c r="A901" s="99"/>
      <c r="B901" s="99"/>
      <c r="C901" s="99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77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</row>
    <row r="902" spans="1:34" s="91" customFormat="1" ht="15">
      <c r="A902" s="99"/>
      <c r="B902" s="99"/>
      <c r="C902" s="99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77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</row>
    <row r="903" spans="1:34" s="91" customFormat="1" ht="15">
      <c r="A903" s="99"/>
      <c r="B903" s="99"/>
      <c r="C903" s="99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77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</row>
    <row r="904" spans="1:34" s="91" customFormat="1" ht="15">
      <c r="A904" s="99"/>
      <c r="B904" s="99"/>
      <c r="C904" s="99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77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</row>
    <row r="905" spans="1:34" s="91" customFormat="1" ht="15">
      <c r="A905" s="99"/>
      <c r="B905" s="99"/>
      <c r="C905" s="99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77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</row>
    <row r="906" spans="1:34" s="91" customFormat="1" ht="15">
      <c r="A906" s="99"/>
      <c r="B906" s="99"/>
      <c r="C906" s="99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77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</row>
    <row r="907" spans="1:34" s="91" customFormat="1" ht="15">
      <c r="A907" s="99"/>
      <c r="B907" s="99"/>
      <c r="C907" s="99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77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</row>
    <row r="908" spans="1:34" s="91" customFormat="1" ht="15">
      <c r="A908" s="99"/>
      <c r="B908" s="99"/>
      <c r="C908" s="99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77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</row>
    <row r="909" spans="1:34" s="91" customFormat="1" ht="15">
      <c r="A909" s="99"/>
      <c r="B909" s="99"/>
      <c r="C909" s="99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77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</row>
    <row r="910" spans="1:34" s="91" customFormat="1" ht="15">
      <c r="A910" s="99"/>
      <c r="B910" s="99"/>
      <c r="C910" s="99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77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</row>
    <row r="911" spans="1:34" s="91" customFormat="1" ht="15">
      <c r="A911" s="99"/>
      <c r="B911" s="99"/>
      <c r="C911" s="99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77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</row>
    <row r="912" spans="1:34" s="91" customFormat="1" ht="15">
      <c r="A912" s="99"/>
      <c r="B912" s="99"/>
      <c r="C912" s="99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77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</row>
    <row r="913" spans="1:34" s="91" customFormat="1" ht="15">
      <c r="A913" s="99"/>
      <c r="B913" s="99"/>
      <c r="C913" s="99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77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</row>
    <row r="914" spans="1:34" s="91" customFormat="1" ht="15">
      <c r="A914" s="99"/>
      <c r="B914" s="99"/>
      <c r="C914" s="99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77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</row>
    <row r="915" spans="1:34" s="91" customFormat="1" ht="15">
      <c r="A915" s="99"/>
      <c r="B915" s="99"/>
      <c r="C915" s="99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77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</row>
    <row r="916" spans="1:34" s="91" customFormat="1" ht="15">
      <c r="A916" s="99"/>
      <c r="B916" s="99"/>
      <c r="C916" s="99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77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</row>
    <row r="917" spans="1:34" s="91" customFormat="1" ht="15">
      <c r="A917" s="99"/>
      <c r="B917" s="99"/>
      <c r="C917" s="99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77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</row>
    <row r="918" spans="1:34" s="91" customFormat="1" ht="15">
      <c r="A918" s="99"/>
      <c r="B918" s="99"/>
      <c r="C918" s="99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77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</row>
    <row r="919" spans="1:34" s="91" customFormat="1" ht="15">
      <c r="A919" s="99"/>
      <c r="B919" s="99"/>
      <c r="C919" s="99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77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</row>
    <row r="920" spans="1:34" s="91" customFormat="1" ht="15">
      <c r="A920" s="99"/>
      <c r="B920" s="99"/>
      <c r="C920" s="99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77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</row>
    <row r="921" spans="1:34" s="91" customFormat="1" ht="15">
      <c r="A921" s="99"/>
      <c r="B921" s="99"/>
      <c r="C921" s="99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77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</row>
    <row r="922" spans="1:34" s="91" customFormat="1" ht="15">
      <c r="A922" s="99"/>
      <c r="B922" s="99"/>
      <c r="C922" s="99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77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</row>
    <row r="923" spans="1:34" s="91" customFormat="1" ht="15">
      <c r="A923" s="99"/>
      <c r="B923" s="99"/>
      <c r="C923" s="99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77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</row>
    <row r="924" spans="1:34" s="91" customFormat="1" ht="15">
      <c r="A924" s="99"/>
      <c r="B924" s="99"/>
      <c r="C924" s="99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77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</row>
    <row r="925" spans="1:34" s="91" customFormat="1" ht="15">
      <c r="A925" s="99"/>
      <c r="B925" s="99"/>
      <c r="C925" s="99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77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</row>
    <row r="926" spans="1:34" s="91" customFormat="1" ht="15">
      <c r="A926" s="99"/>
      <c r="B926" s="99"/>
      <c r="C926" s="99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77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</row>
    <row r="927" spans="1:34" s="91" customFormat="1" ht="15">
      <c r="A927" s="99"/>
      <c r="B927" s="99"/>
      <c r="C927" s="99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77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</row>
    <row r="928" spans="1:34" s="91" customFormat="1" ht="15">
      <c r="A928" s="99"/>
      <c r="B928" s="99"/>
      <c r="C928" s="99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77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</row>
    <row r="929" spans="1:34" s="91" customFormat="1" ht="15">
      <c r="A929" s="99"/>
      <c r="B929" s="99"/>
      <c r="C929" s="99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77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</row>
    <row r="930" spans="1:34" s="91" customFormat="1" ht="15">
      <c r="A930" s="99"/>
      <c r="B930" s="99"/>
      <c r="C930" s="99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77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</row>
    <row r="931" spans="1:34" s="91" customFormat="1" ht="15">
      <c r="A931" s="99"/>
      <c r="B931" s="99"/>
      <c r="C931" s="99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77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</row>
    <row r="932" spans="1:34" s="91" customFormat="1" ht="15">
      <c r="A932" s="99"/>
      <c r="B932" s="99"/>
      <c r="C932" s="99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77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</row>
    <row r="933" spans="1:34" s="91" customFormat="1" ht="15">
      <c r="A933" s="99"/>
      <c r="B933" s="99"/>
      <c r="C933" s="99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77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</row>
    <row r="934" spans="1:34" s="91" customFormat="1" ht="15">
      <c r="A934" s="99"/>
      <c r="B934" s="99"/>
      <c r="C934" s="99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77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</row>
    <row r="935" spans="1:34" s="91" customFormat="1" ht="15">
      <c r="A935" s="99"/>
      <c r="B935" s="99"/>
      <c r="C935" s="99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77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</row>
    <row r="936" spans="1:34" s="91" customFormat="1" ht="15">
      <c r="A936" s="99"/>
      <c r="B936" s="99"/>
      <c r="C936" s="99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77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</row>
    <row r="937" spans="1:34" s="91" customFormat="1" ht="15">
      <c r="A937" s="99"/>
      <c r="B937" s="99"/>
      <c r="C937" s="99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77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</row>
    <row r="938" spans="1:34" s="91" customFormat="1" ht="15">
      <c r="A938" s="99"/>
      <c r="B938" s="99"/>
      <c r="C938" s="99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77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</row>
    <row r="939" spans="1:34" s="91" customFormat="1" ht="15">
      <c r="A939" s="99"/>
      <c r="B939" s="99"/>
      <c r="C939" s="99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77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</row>
    <row r="940" spans="1:34" s="91" customFormat="1" ht="15">
      <c r="A940" s="99"/>
      <c r="B940" s="99"/>
      <c r="C940" s="99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77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</row>
    <row r="941" spans="1:34" s="91" customFormat="1" ht="15">
      <c r="A941" s="99"/>
      <c r="B941" s="99"/>
      <c r="C941" s="99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77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</row>
    <row r="942" spans="1:34" s="91" customFormat="1" ht="15">
      <c r="A942" s="99"/>
      <c r="B942" s="99"/>
      <c r="C942" s="99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77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</row>
    <row r="943" spans="1:34" s="91" customFormat="1" ht="15">
      <c r="A943" s="99"/>
      <c r="B943" s="99"/>
      <c r="C943" s="99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77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</row>
    <row r="944" spans="1:34" s="91" customFormat="1" ht="15">
      <c r="A944" s="99"/>
      <c r="B944" s="99"/>
      <c r="C944" s="99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77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</row>
    <row r="945" spans="1:34" s="91" customFormat="1" ht="15">
      <c r="A945" s="99"/>
      <c r="B945" s="99"/>
      <c r="C945" s="99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77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</row>
    <row r="946" spans="1:34" s="91" customFormat="1" ht="15">
      <c r="A946" s="99"/>
      <c r="B946" s="99"/>
      <c r="C946" s="99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77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</row>
    <row r="947" spans="1:34" s="91" customFormat="1" ht="15">
      <c r="A947" s="99"/>
      <c r="B947" s="99"/>
      <c r="C947" s="99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77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</row>
    <row r="948" spans="1:34" s="91" customFormat="1" ht="15">
      <c r="A948" s="99"/>
      <c r="B948" s="99"/>
      <c r="C948" s="99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77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</row>
    <row r="949" spans="1:34" s="91" customFormat="1" ht="15">
      <c r="A949" s="99"/>
      <c r="B949" s="99"/>
      <c r="C949" s="99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77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</row>
    <row r="950" spans="1:34" s="91" customFormat="1" ht="15">
      <c r="A950" s="99"/>
      <c r="B950" s="99"/>
      <c r="C950" s="99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77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</row>
    <row r="951" spans="1:34" s="91" customFormat="1" ht="15">
      <c r="A951" s="99"/>
      <c r="B951" s="99"/>
      <c r="C951" s="99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77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</row>
    <row r="952" spans="1:34" s="91" customFormat="1" ht="15">
      <c r="A952" s="99"/>
      <c r="B952" s="99"/>
      <c r="C952" s="99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77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</row>
    <row r="953" spans="1:34" s="91" customFormat="1" ht="15">
      <c r="A953" s="99"/>
      <c r="B953" s="99"/>
      <c r="C953" s="99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77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</row>
    <row r="954" spans="1:34" s="91" customFormat="1" ht="15">
      <c r="A954" s="99"/>
      <c r="B954" s="99"/>
      <c r="C954" s="99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77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</row>
    <row r="955" spans="1:34" s="91" customFormat="1" ht="15">
      <c r="A955" s="99"/>
      <c r="B955" s="99"/>
      <c r="C955" s="99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77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</row>
    <row r="956" spans="1:34" s="91" customFormat="1" ht="15">
      <c r="A956" s="99"/>
      <c r="B956" s="99"/>
      <c r="C956" s="99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77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</row>
    <row r="957" spans="1:34" s="91" customFormat="1" ht="15">
      <c r="A957" s="99"/>
      <c r="B957" s="99"/>
      <c r="C957" s="99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77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</row>
    <row r="958" spans="1:34" s="91" customFormat="1" ht="15">
      <c r="A958" s="99"/>
      <c r="B958" s="99"/>
      <c r="C958" s="99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77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</row>
    <row r="959" spans="1:34" s="91" customFormat="1" ht="15">
      <c r="A959" s="99"/>
      <c r="B959" s="99"/>
      <c r="C959" s="99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77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</row>
    <row r="960" spans="1:34" s="91" customFormat="1" ht="15">
      <c r="A960" s="99"/>
      <c r="B960" s="99"/>
      <c r="C960" s="99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77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</row>
    <row r="961" spans="1:34" s="91" customFormat="1" ht="15">
      <c r="A961" s="99"/>
      <c r="B961" s="99"/>
      <c r="C961" s="99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77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</row>
    <row r="962" spans="1:34" s="91" customFormat="1" ht="15">
      <c r="A962" s="99"/>
      <c r="B962" s="99"/>
      <c r="C962" s="99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77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</row>
    <row r="963" spans="1:34" s="91" customFormat="1" ht="15">
      <c r="A963" s="99"/>
      <c r="B963" s="99"/>
      <c r="C963" s="99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77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</row>
    <row r="964" spans="1:34" s="91" customFormat="1" ht="15">
      <c r="A964" s="99"/>
      <c r="B964" s="99"/>
      <c r="C964" s="99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77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</row>
    <row r="965" spans="1:34" s="91" customFormat="1" ht="15">
      <c r="A965" s="99"/>
      <c r="B965" s="99"/>
      <c r="C965" s="99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77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</row>
    <row r="966" spans="1:34" s="91" customFormat="1" ht="15">
      <c r="A966" s="99"/>
      <c r="B966" s="99"/>
      <c r="C966" s="99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77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</row>
    <row r="967" spans="1:34" s="91" customFormat="1" ht="15">
      <c r="A967" s="99"/>
      <c r="B967" s="99"/>
      <c r="C967" s="99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77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</row>
    <row r="968" spans="1:34" s="91" customFormat="1" ht="15">
      <c r="A968" s="99"/>
      <c r="B968" s="99"/>
      <c r="C968" s="99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77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</row>
    <row r="969" spans="1:34" s="91" customFormat="1" ht="15">
      <c r="A969" s="99"/>
      <c r="B969" s="99"/>
      <c r="C969" s="99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77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</row>
    <row r="970" spans="1:34" s="91" customFormat="1" ht="15">
      <c r="A970" s="99"/>
      <c r="B970" s="99"/>
      <c r="C970" s="99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77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</row>
    <row r="971" spans="1:34" s="91" customFormat="1" ht="15">
      <c r="A971" s="99"/>
      <c r="B971" s="99"/>
      <c r="C971" s="99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77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</row>
    <row r="972" spans="1:34" s="91" customFormat="1" ht="15">
      <c r="A972" s="99"/>
      <c r="B972" s="99"/>
      <c r="C972" s="99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77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</row>
    <row r="973" spans="1:34" s="91" customFormat="1" ht="15">
      <c r="A973" s="99"/>
      <c r="B973" s="99"/>
      <c r="C973" s="99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77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</row>
    <row r="974" spans="1:34" s="91" customFormat="1" ht="15">
      <c r="A974" s="99"/>
      <c r="B974" s="99"/>
      <c r="C974" s="99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77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</row>
    <row r="975" spans="1:34" s="91" customFormat="1" ht="15">
      <c r="A975" s="99"/>
      <c r="B975" s="99"/>
      <c r="C975" s="99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77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</row>
    <row r="976" spans="1:34" s="91" customFormat="1" ht="15">
      <c r="A976" s="99"/>
      <c r="B976" s="99"/>
      <c r="C976" s="99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77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</row>
    <row r="977" spans="1:34" s="91" customFormat="1" ht="15">
      <c r="A977" s="99"/>
      <c r="B977" s="99"/>
      <c r="C977" s="99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77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</row>
    <row r="978" spans="1:34" s="91" customFormat="1" ht="15">
      <c r="A978" s="99"/>
      <c r="B978" s="99"/>
      <c r="C978" s="99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77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</row>
    <row r="979" spans="1:34" s="91" customFormat="1" ht="15">
      <c r="A979" s="99"/>
      <c r="B979" s="99"/>
      <c r="C979" s="99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77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</row>
    <row r="980" spans="1:34" s="91" customFormat="1" ht="15">
      <c r="A980" s="99"/>
      <c r="B980" s="99"/>
      <c r="C980" s="99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77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</row>
    <row r="981" spans="1:34" s="91" customFormat="1" ht="15">
      <c r="A981" s="99"/>
      <c r="B981" s="99"/>
      <c r="C981" s="99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77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</row>
    <row r="982" spans="1:34" s="91" customFormat="1" ht="15">
      <c r="A982" s="99"/>
      <c r="B982" s="99"/>
      <c r="C982" s="99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77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</row>
    <row r="983" spans="1:34" s="91" customFormat="1" ht="15">
      <c r="A983" s="99"/>
      <c r="B983" s="99"/>
      <c r="C983" s="99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77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</row>
    <row r="984" spans="1:34" s="91" customFormat="1" ht="15">
      <c r="A984" s="99"/>
      <c r="B984" s="99"/>
      <c r="C984" s="99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77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</row>
    <row r="985" spans="1:34" s="91" customFormat="1" ht="15">
      <c r="A985" s="99"/>
      <c r="B985" s="99"/>
      <c r="C985" s="99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77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</row>
    <row r="986" spans="1:34" s="91" customFormat="1" ht="15">
      <c r="A986" s="99"/>
      <c r="B986" s="99"/>
      <c r="C986" s="99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77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</row>
    <row r="987" spans="1:34" s="91" customFormat="1" ht="15">
      <c r="A987" s="99"/>
      <c r="B987" s="99"/>
      <c r="C987" s="99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77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</row>
    <row r="988" spans="1:34" s="91" customFormat="1" ht="15">
      <c r="A988" s="99"/>
      <c r="B988" s="99"/>
      <c r="C988" s="99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77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</row>
    <row r="989" spans="1:34" s="91" customFormat="1" ht="15">
      <c r="A989" s="99"/>
      <c r="B989" s="99"/>
      <c r="C989" s="99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77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</row>
    <row r="990" spans="1:34" s="91" customFormat="1" ht="15">
      <c r="A990" s="99"/>
      <c r="B990" s="99"/>
      <c r="C990" s="99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77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</row>
    <row r="991" spans="1:34" s="91" customFormat="1" ht="15">
      <c r="A991" s="99"/>
      <c r="B991" s="99"/>
      <c r="C991" s="99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77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</row>
    <row r="992" spans="1:34" s="91" customFormat="1" ht="15">
      <c r="A992" s="99"/>
      <c r="B992" s="99"/>
      <c r="C992" s="99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77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</row>
    <row r="993" spans="1:34" s="91" customFormat="1" ht="15">
      <c r="A993" s="99"/>
      <c r="B993" s="99"/>
      <c r="C993" s="99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77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</row>
    <row r="994" spans="1:34" s="91" customFormat="1" ht="15">
      <c r="A994" s="99"/>
      <c r="B994" s="99"/>
      <c r="C994" s="99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77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</row>
    <row r="995" spans="1:34" s="91" customFormat="1" ht="15">
      <c r="A995" s="99"/>
      <c r="B995" s="99"/>
      <c r="C995" s="99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77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</row>
    <row r="996" spans="1:34" s="91" customFormat="1" ht="15">
      <c r="A996" s="99"/>
      <c r="B996" s="99"/>
      <c r="C996" s="99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77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</row>
    <row r="997" spans="1:34" s="91" customFormat="1" ht="15">
      <c r="A997" s="99"/>
      <c r="B997" s="99"/>
      <c r="C997" s="99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77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</row>
    <row r="998" spans="1:34" s="91" customFormat="1" ht="15">
      <c r="A998" s="99"/>
      <c r="B998" s="99"/>
      <c r="C998" s="99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77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</row>
    <row r="999" spans="1:34" s="91" customFormat="1" ht="15">
      <c r="A999" s="99"/>
      <c r="B999" s="99"/>
      <c r="C999" s="99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77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</row>
    <row r="1000" spans="1:34" s="91" customFormat="1" ht="15">
      <c r="A1000" s="99"/>
      <c r="B1000" s="99"/>
      <c r="C1000" s="99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77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</row>
    <row r="1001" spans="1:34" s="91" customFormat="1" ht="15">
      <c r="A1001" s="99"/>
      <c r="B1001" s="99"/>
      <c r="C1001" s="99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77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</row>
    <row r="1002" spans="1:34" s="91" customFormat="1" ht="15">
      <c r="A1002" s="99"/>
      <c r="B1002" s="99"/>
      <c r="C1002" s="99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77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</row>
    <row r="1003" spans="1:34" s="91" customFormat="1" ht="15">
      <c r="A1003" s="99"/>
      <c r="B1003" s="99"/>
      <c r="C1003" s="99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77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</row>
    <row r="1004" spans="1:34" s="91" customFormat="1" ht="15">
      <c r="A1004" s="99"/>
      <c r="B1004" s="99"/>
      <c r="C1004" s="99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77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</row>
    <row r="1005" spans="1:34" s="91" customFormat="1" ht="15">
      <c r="A1005" s="99"/>
      <c r="B1005" s="99"/>
      <c r="C1005" s="99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77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</row>
    <row r="1006" spans="1:34" s="91" customFormat="1" ht="15">
      <c r="A1006" s="99"/>
      <c r="B1006" s="99"/>
      <c r="C1006" s="99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77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</row>
    <row r="1007" spans="1:34" s="91" customFormat="1" ht="15">
      <c r="A1007" s="99"/>
      <c r="B1007" s="99"/>
      <c r="C1007" s="99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77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</row>
    <row r="1008" spans="1:34" s="91" customFormat="1" ht="15">
      <c r="A1008" s="99"/>
      <c r="B1008" s="99"/>
      <c r="C1008" s="99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77"/>
      <c r="W1008" s="90"/>
      <c r="X1008" s="90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90"/>
    </row>
    <row r="1009" spans="1:34" s="91" customFormat="1" ht="15">
      <c r="A1009" s="99"/>
      <c r="B1009" s="99"/>
      <c r="C1009" s="99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77"/>
      <c r="W1009" s="90"/>
      <c r="X1009" s="90"/>
      <c r="Y1009" s="90"/>
      <c r="Z1009" s="90"/>
      <c r="AA1009" s="90"/>
      <c r="AB1009" s="90"/>
      <c r="AC1009" s="90"/>
      <c r="AD1009" s="90"/>
      <c r="AE1009" s="90"/>
      <c r="AF1009" s="90"/>
      <c r="AG1009" s="90"/>
      <c r="AH1009" s="90"/>
    </row>
    <row r="1010" spans="1:34" s="91" customFormat="1" ht="15">
      <c r="A1010" s="99"/>
      <c r="B1010" s="99"/>
      <c r="C1010" s="99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77"/>
      <c r="W1010" s="90"/>
      <c r="X1010" s="90"/>
      <c r="Y1010" s="90"/>
      <c r="Z1010" s="90"/>
      <c r="AA1010" s="90"/>
      <c r="AB1010" s="90"/>
      <c r="AC1010" s="90"/>
      <c r="AD1010" s="90"/>
      <c r="AE1010" s="90"/>
      <c r="AF1010" s="90"/>
      <c r="AG1010" s="90"/>
      <c r="AH1010" s="90"/>
    </row>
    <row r="1011" spans="1:34" s="91" customFormat="1" ht="15">
      <c r="A1011" s="99"/>
      <c r="B1011" s="99"/>
      <c r="C1011" s="99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77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</row>
    <row r="1012" spans="1:34" s="91" customFormat="1" ht="15">
      <c r="A1012" s="99"/>
      <c r="B1012" s="99"/>
      <c r="C1012" s="99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77"/>
      <c r="W1012" s="90"/>
      <c r="X1012" s="90"/>
      <c r="Y1012" s="90"/>
      <c r="Z1012" s="90"/>
      <c r="AA1012" s="90"/>
      <c r="AB1012" s="90"/>
      <c r="AC1012" s="90"/>
      <c r="AD1012" s="90"/>
      <c r="AE1012" s="90"/>
      <c r="AF1012" s="90"/>
      <c r="AG1012" s="90"/>
      <c r="AH1012" s="90"/>
    </row>
    <row r="1013" spans="1:34" s="91" customFormat="1" ht="15">
      <c r="A1013" s="99"/>
      <c r="B1013" s="99"/>
      <c r="C1013" s="99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77"/>
      <c r="W1013" s="90"/>
      <c r="X1013" s="90"/>
      <c r="Y1013" s="90"/>
      <c r="Z1013" s="90"/>
      <c r="AA1013" s="90"/>
      <c r="AB1013" s="90"/>
      <c r="AC1013" s="90"/>
      <c r="AD1013" s="90"/>
      <c r="AE1013" s="90"/>
      <c r="AF1013" s="90"/>
      <c r="AG1013" s="90"/>
      <c r="AH1013" s="90"/>
    </row>
    <row r="1014" spans="1:34" s="91" customFormat="1" ht="15">
      <c r="A1014" s="99"/>
      <c r="B1014" s="99"/>
      <c r="C1014" s="99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77"/>
      <c r="W1014" s="90"/>
      <c r="X1014" s="90"/>
      <c r="Y1014" s="90"/>
      <c r="Z1014" s="90"/>
      <c r="AA1014" s="90"/>
      <c r="AB1014" s="90"/>
      <c r="AC1014" s="90"/>
      <c r="AD1014" s="90"/>
      <c r="AE1014" s="90"/>
      <c r="AF1014" s="90"/>
      <c r="AG1014" s="90"/>
      <c r="AH1014" s="90"/>
    </row>
    <row r="1015" spans="1:34" s="91" customFormat="1" ht="15">
      <c r="A1015" s="99"/>
      <c r="B1015" s="99"/>
      <c r="C1015" s="99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77"/>
      <c r="W1015" s="90"/>
      <c r="X1015" s="90"/>
      <c r="Y1015" s="90"/>
      <c r="Z1015" s="90"/>
      <c r="AA1015" s="90"/>
      <c r="AB1015" s="90"/>
      <c r="AC1015" s="90"/>
      <c r="AD1015" s="90"/>
      <c r="AE1015" s="90"/>
      <c r="AF1015" s="90"/>
      <c r="AG1015" s="90"/>
      <c r="AH1015" s="90"/>
    </row>
    <row r="1016" spans="1:34" s="91" customFormat="1" ht="15">
      <c r="A1016" s="99"/>
      <c r="B1016" s="99"/>
      <c r="C1016" s="99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77"/>
      <c r="W1016" s="90"/>
      <c r="X1016" s="90"/>
      <c r="Y1016" s="90"/>
      <c r="Z1016" s="90"/>
      <c r="AA1016" s="90"/>
      <c r="AB1016" s="90"/>
      <c r="AC1016" s="90"/>
      <c r="AD1016" s="90"/>
      <c r="AE1016" s="90"/>
      <c r="AF1016" s="90"/>
      <c r="AG1016" s="90"/>
      <c r="AH1016" s="90"/>
    </row>
    <row r="1017" spans="1:34" s="91" customFormat="1" ht="15">
      <c r="A1017" s="99"/>
      <c r="B1017" s="99"/>
      <c r="C1017" s="99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77"/>
      <c r="W1017" s="90"/>
      <c r="X1017" s="90"/>
      <c r="Y1017" s="90"/>
      <c r="Z1017" s="90"/>
      <c r="AA1017" s="90"/>
      <c r="AB1017" s="90"/>
      <c r="AC1017" s="90"/>
      <c r="AD1017" s="90"/>
      <c r="AE1017" s="90"/>
      <c r="AF1017" s="90"/>
      <c r="AG1017" s="90"/>
      <c r="AH1017" s="90"/>
    </row>
    <row r="1018" spans="1:34" s="91" customFormat="1" ht="15">
      <c r="A1018" s="99"/>
      <c r="B1018" s="99"/>
      <c r="C1018" s="99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77"/>
      <c r="W1018" s="90"/>
      <c r="X1018" s="90"/>
      <c r="Y1018" s="90"/>
      <c r="Z1018" s="90"/>
      <c r="AA1018" s="90"/>
      <c r="AB1018" s="90"/>
      <c r="AC1018" s="90"/>
      <c r="AD1018" s="90"/>
      <c r="AE1018" s="90"/>
      <c r="AF1018" s="90"/>
      <c r="AG1018" s="90"/>
      <c r="AH1018" s="90"/>
    </row>
    <row r="1019" spans="1:34" s="91" customFormat="1" ht="15">
      <c r="A1019" s="99"/>
      <c r="B1019" s="99"/>
      <c r="C1019" s="99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77"/>
      <c r="W1019" s="90"/>
      <c r="X1019" s="90"/>
      <c r="Y1019" s="90"/>
      <c r="Z1019" s="90"/>
      <c r="AA1019" s="90"/>
      <c r="AB1019" s="90"/>
      <c r="AC1019" s="90"/>
      <c r="AD1019" s="90"/>
      <c r="AE1019" s="90"/>
      <c r="AF1019" s="90"/>
      <c r="AG1019" s="90"/>
      <c r="AH1019" s="90"/>
    </row>
    <row r="1020" spans="1:34" s="91" customFormat="1" ht="15">
      <c r="A1020" s="99"/>
      <c r="B1020" s="99"/>
      <c r="C1020" s="99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77"/>
      <c r="W1020" s="90"/>
      <c r="X1020" s="90"/>
      <c r="Y1020" s="90"/>
      <c r="Z1020" s="90"/>
      <c r="AA1020" s="90"/>
      <c r="AB1020" s="90"/>
      <c r="AC1020" s="90"/>
      <c r="AD1020" s="90"/>
      <c r="AE1020" s="90"/>
      <c r="AF1020" s="90"/>
      <c r="AG1020" s="90"/>
      <c r="AH1020" s="90"/>
    </row>
    <row r="1021" spans="1:34" s="91" customFormat="1" ht="15">
      <c r="A1021" s="99"/>
      <c r="B1021" s="99"/>
      <c r="C1021" s="99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77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</row>
    <row r="1022" spans="1:34" s="91" customFormat="1" ht="15">
      <c r="A1022" s="99"/>
      <c r="B1022" s="99"/>
      <c r="C1022" s="99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77"/>
      <c r="W1022" s="90"/>
      <c r="X1022" s="90"/>
      <c r="Y1022" s="90"/>
      <c r="Z1022" s="90"/>
      <c r="AA1022" s="90"/>
      <c r="AB1022" s="90"/>
      <c r="AC1022" s="90"/>
      <c r="AD1022" s="90"/>
      <c r="AE1022" s="90"/>
      <c r="AF1022" s="90"/>
      <c r="AG1022" s="90"/>
      <c r="AH1022" s="90"/>
    </row>
    <row r="1023" spans="1:34" s="91" customFormat="1" ht="15">
      <c r="A1023" s="99"/>
      <c r="B1023" s="99"/>
      <c r="C1023" s="99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77"/>
      <c r="W1023" s="90"/>
      <c r="X1023" s="90"/>
      <c r="Y1023" s="90"/>
      <c r="Z1023" s="90"/>
      <c r="AA1023" s="90"/>
      <c r="AB1023" s="90"/>
      <c r="AC1023" s="90"/>
      <c r="AD1023" s="90"/>
      <c r="AE1023" s="90"/>
      <c r="AF1023" s="90"/>
      <c r="AG1023" s="90"/>
      <c r="AH1023" s="90"/>
    </row>
    <row r="1024" spans="1:34" s="91" customFormat="1" ht="15">
      <c r="A1024" s="99"/>
      <c r="B1024" s="99"/>
      <c r="C1024" s="99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77"/>
      <c r="W1024" s="90"/>
      <c r="X1024" s="90"/>
      <c r="Y1024" s="90"/>
      <c r="Z1024" s="90"/>
      <c r="AA1024" s="90"/>
      <c r="AB1024" s="90"/>
      <c r="AC1024" s="90"/>
      <c r="AD1024" s="90"/>
      <c r="AE1024" s="90"/>
      <c r="AF1024" s="90"/>
      <c r="AG1024" s="90"/>
      <c r="AH1024" s="90"/>
    </row>
    <row r="1025" spans="1:34" s="91" customFormat="1" ht="15">
      <c r="A1025" s="99"/>
      <c r="B1025" s="99"/>
      <c r="C1025" s="99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77"/>
      <c r="W1025" s="90"/>
      <c r="X1025" s="90"/>
      <c r="Y1025" s="90"/>
      <c r="Z1025" s="90"/>
      <c r="AA1025" s="90"/>
      <c r="AB1025" s="90"/>
      <c r="AC1025" s="90"/>
      <c r="AD1025" s="90"/>
      <c r="AE1025" s="90"/>
      <c r="AF1025" s="90"/>
      <c r="AG1025" s="90"/>
      <c r="AH1025" s="90"/>
    </row>
    <row r="1026" spans="1:34" s="91" customFormat="1" ht="15">
      <c r="A1026" s="99"/>
      <c r="B1026" s="99"/>
      <c r="C1026" s="99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77"/>
      <c r="W1026" s="90"/>
      <c r="X1026" s="90"/>
      <c r="Y1026" s="90"/>
      <c r="Z1026" s="90"/>
      <c r="AA1026" s="90"/>
      <c r="AB1026" s="90"/>
      <c r="AC1026" s="90"/>
      <c r="AD1026" s="90"/>
      <c r="AE1026" s="90"/>
      <c r="AF1026" s="90"/>
      <c r="AG1026" s="90"/>
      <c r="AH1026" s="90"/>
    </row>
    <row r="1027" spans="1:34" s="91" customFormat="1" ht="15">
      <c r="A1027" s="99"/>
      <c r="B1027" s="99"/>
      <c r="C1027" s="99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77"/>
      <c r="W1027" s="90"/>
      <c r="X1027" s="90"/>
      <c r="Y1027" s="90"/>
      <c r="Z1027" s="90"/>
      <c r="AA1027" s="90"/>
      <c r="AB1027" s="90"/>
      <c r="AC1027" s="90"/>
      <c r="AD1027" s="90"/>
      <c r="AE1027" s="90"/>
      <c r="AF1027" s="90"/>
      <c r="AG1027" s="90"/>
      <c r="AH1027" s="90"/>
    </row>
    <row r="1028" spans="1:34" s="91" customFormat="1" ht="15">
      <c r="A1028" s="99"/>
      <c r="B1028" s="99"/>
      <c r="C1028" s="99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77"/>
      <c r="W1028" s="90"/>
      <c r="X1028" s="90"/>
      <c r="Y1028" s="90"/>
      <c r="Z1028" s="90"/>
      <c r="AA1028" s="90"/>
      <c r="AB1028" s="90"/>
      <c r="AC1028" s="90"/>
      <c r="AD1028" s="90"/>
      <c r="AE1028" s="90"/>
      <c r="AF1028" s="90"/>
      <c r="AG1028" s="90"/>
      <c r="AH1028" s="90"/>
    </row>
    <row r="1029" spans="1:34" s="91" customFormat="1" ht="15">
      <c r="A1029" s="99"/>
      <c r="B1029" s="99"/>
      <c r="C1029" s="99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77"/>
      <c r="W1029" s="90"/>
      <c r="X1029" s="90"/>
      <c r="Y1029" s="90"/>
      <c r="Z1029" s="90"/>
      <c r="AA1029" s="90"/>
      <c r="AB1029" s="90"/>
      <c r="AC1029" s="90"/>
      <c r="AD1029" s="90"/>
      <c r="AE1029" s="90"/>
      <c r="AF1029" s="90"/>
      <c r="AG1029" s="90"/>
      <c r="AH1029" s="90"/>
    </row>
    <row r="1030" spans="1:34" s="91" customFormat="1" ht="15">
      <c r="A1030" s="99"/>
      <c r="B1030" s="99"/>
      <c r="C1030" s="99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77"/>
      <c r="W1030" s="90"/>
      <c r="X1030" s="90"/>
      <c r="Y1030" s="90"/>
      <c r="Z1030" s="90"/>
      <c r="AA1030" s="90"/>
      <c r="AB1030" s="90"/>
      <c r="AC1030" s="90"/>
      <c r="AD1030" s="90"/>
      <c r="AE1030" s="90"/>
      <c r="AF1030" s="90"/>
      <c r="AG1030" s="90"/>
      <c r="AH1030" s="90"/>
    </row>
    <row r="1031" spans="1:34" s="91" customFormat="1" ht="15">
      <c r="A1031" s="99"/>
      <c r="B1031" s="99"/>
      <c r="C1031" s="99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77"/>
      <c r="W1031" s="90"/>
      <c r="X1031" s="90"/>
      <c r="Y1031" s="90"/>
      <c r="Z1031" s="90"/>
      <c r="AA1031" s="90"/>
      <c r="AB1031" s="90"/>
      <c r="AC1031" s="90"/>
      <c r="AD1031" s="90"/>
      <c r="AE1031" s="90"/>
      <c r="AF1031" s="90"/>
      <c r="AG1031" s="90"/>
      <c r="AH1031" s="90"/>
    </row>
    <row r="1032" spans="1:34" s="91" customFormat="1" ht="15">
      <c r="A1032" s="99"/>
      <c r="B1032" s="99"/>
      <c r="C1032" s="99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77"/>
      <c r="W1032" s="90"/>
      <c r="X1032" s="90"/>
      <c r="Y1032" s="90"/>
      <c r="Z1032" s="90"/>
      <c r="AA1032" s="90"/>
      <c r="AB1032" s="90"/>
      <c r="AC1032" s="90"/>
      <c r="AD1032" s="90"/>
      <c r="AE1032" s="90"/>
      <c r="AF1032" s="90"/>
      <c r="AG1032" s="90"/>
      <c r="AH1032" s="90"/>
    </row>
    <row r="1033" spans="1:34" s="91" customFormat="1" ht="15">
      <c r="A1033" s="99"/>
      <c r="B1033" s="99"/>
      <c r="C1033" s="99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77"/>
      <c r="W1033" s="90"/>
      <c r="X1033" s="90"/>
      <c r="Y1033" s="90"/>
      <c r="Z1033" s="90"/>
      <c r="AA1033" s="90"/>
      <c r="AB1033" s="90"/>
      <c r="AC1033" s="90"/>
      <c r="AD1033" s="90"/>
      <c r="AE1033" s="90"/>
      <c r="AF1033" s="90"/>
      <c r="AG1033" s="90"/>
      <c r="AH1033" s="90"/>
    </row>
    <row r="1034" spans="1:34" s="91" customFormat="1" ht="15">
      <c r="A1034" s="99"/>
      <c r="B1034" s="99"/>
      <c r="C1034" s="99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77"/>
      <c r="W1034" s="90"/>
      <c r="X1034" s="90"/>
      <c r="Y1034" s="90"/>
      <c r="Z1034" s="90"/>
      <c r="AA1034" s="90"/>
      <c r="AB1034" s="90"/>
      <c r="AC1034" s="90"/>
      <c r="AD1034" s="90"/>
      <c r="AE1034" s="90"/>
      <c r="AF1034" s="90"/>
      <c r="AG1034" s="90"/>
      <c r="AH1034" s="90"/>
    </row>
    <row r="1035" spans="1:34" s="91" customFormat="1" ht="15">
      <c r="A1035" s="99"/>
      <c r="B1035" s="99"/>
      <c r="C1035" s="99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77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</row>
    <row r="1036" spans="1:34" s="91" customFormat="1" ht="15">
      <c r="A1036" s="99"/>
      <c r="B1036" s="99"/>
      <c r="C1036" s="99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77"/>
      <c r="W1036" s="90"/>
      <c r="X1036" s="90"/>
      <c r="Y1036" s="90"/>
      <c r="Z1036" s="90"/>
      <c r="AA1036" s="90"/>
      <c r="AB1036" s="90"/>
      <c r="AC1036" s="90"/>
      <c r="AD1036" s="90"/>
      <c r="AE1036" s="90"/>
      <c r="AF1036" s="90"/>
      <c r="AG1036" s="90"/>
      <c r="AH1036" s="90"/>
    </row>
    <row r="1037" spans="1:34" s="91" customFormat="1" ht="15">
      <c r="A1037" s="99"/>
      <c r="B1037" s="99"/>
      <c r="C1037" s="99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77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</row>
    <row r="1038" spans="1:34" s="91" customFormat="1" ht="15">
      <c r="A1038" s="99"/>
      <c r="B1038" s="99"/>
      <c r="C1038" s="99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77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</row>
    <row r="1039" spans="1:34" s="91" customFormat="1" ht="15">
      <c r="A1039" s="99"/>
      <c r="B1039" s="99"/>
      <c r="C1039" s="99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77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</row>
    <row r="1040" spans="1:34" s="91" customFormat="1" ht="15">
      <c r="A1040" s="99"/>
      <c r="B1040" s="99"/>
      <c r="C1040" s="99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77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</row>
    <row r="1041" spans="1:34" s="91" customFormat="1" ht="15">
      <c r="A1041" s="99"/>
      <c r="B1041" s="99"/>
      <c r="C1041" s="99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77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</row>
    <row r="1042" spans="1:34" s="91" customFormat="1" ht="15">
      <c r="A1042" s="99"/>
      <c r="B1042" s="99"/>
      <c r="C1042" s="99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77"/>
      <c r="W1042" s="90"/>
      <c r="X1042" s="90"/>
      <c r="Y1042" s="90"/>
      <c r="Z1042" s="90"/>
      <c r="AA1042" s="90"/>
      <c r="AB1042" s="90"/>
      <c r="AC1042" s="90"/>
      <c r="AD1042" s="90"/>
      <c r="AE1042" s="90"/>
      <c r="AF1042" s="90"/>
      <c r="AG1042" s="90"/>
      <c r="AH1042" s="90"/>
    </row>
    <row r="1043" spans="1:34" s="91" customFormat="1" ht="15">
      <c r="A1043" s="99"/>
      <c r="B1043" s="99"/>
      <c r="C1043" s="99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77"/>
      <c r="W1043" s="90"/>
      <c r="X1043" s="90"/>
      <c r="Y1043" s="90"/>
      <c r="Z1043" s="90"/>
      <c r="AA1043" s="90"/>
      <c r="AB1043" s="90"/>
      <c r="AC1043" s="90"/>
      <c r="AD1043" s="90"/>
      <c r="AE1043" s="90"/>
      <c r="AF1043" s="90"/>
      <c r="AG1043" s="90"/>
      <c r="AH1043" s="90"/>
    </row>
    <row r="1044" spans="1:34" s="91" customFormat="1" ht="15">
      <c r="A1044" s="99"/>
      <c r="B1044" s="99"/>
      <c r="C1044" s="99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77"/>
      <c r="W1044" s="90"/>
      <c r="X1044" s="90"/>
      <c r="Y1044" s="90"/>
      <c r="Z1044" s="90"/>
      <c r="AA1044" s="90"/>
      <c r="AB1044" s="90"/>
      <c r="AC1044" s="90"/>
      <c r="AD1044" s="90"/>
      <c r="AE1044" s="90"/>
      <c r="AF1044" s="90"/>
      <c r="AG1044" s="90"/>
      <c r="AH1044" s="90"/>
    </row>
    <row r="1045" spans="1:34" s="91" customFormat="1" ht="15">
      <c r="A1045" s="99"/>
      <c r="B1045" s="99"/>
      <c r="C1045" s="99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77"/>
      <c r="W1045" s="90"/>
      <c r="X1045" s="90"/>
      <c r="Y1045" s="90"/>
      <c r="Z1045" s="90"/>
      <c r="AA1045" s="90"/>
      <c r="AB1045" s="90"/>
      <c r="AC1045" s="90"/>
      <c r="AD1045" s="90"/>
      <c r="AE1045" s="90"/>
      <c r="AF1045" s="90"/>
      <c r="AG1045" s="90"/>
      <c r="AH1045" s="90"/>
    </row>
    <row r="1046" spans="1:34" s="91" customFormat="1" ht="15">
      <c r="A1046" s="99"/>
      <c r="B1046" s="99"/>
      <c r="C1046" s="99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77"/>
      <c r="W1046" s="90"/>
      <c r="X1046" s="90"/>
      <c r="Y1046" s="90"/>
      <c r="Z1046" s="90"/>
      <c r="AA1046" s="90"/>
      <c r="AB1046" s="90"/>
      <c r="AC1046" s="90"/>
      <c r="AD1046" s="90"/>
      <c r="AE1046" s="90"/>
      <c r="AF1046" s="90"/>
      <c r="AG1046" s="90"/>
      <c r="AH1046" s="90"/>
    </row>
    <row r="1047" spans="1:34" s="91" customFormat="1" ht="15">
      <c r="A1047" s="99"/>
      <c r="B1047" s="99"/>
      <c r="C1047" s="99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77"/>
      <c r="W1047" s="90"/>
      <c r="X1047" s="90"/>
      <c r="Y1047" s="90"/>
      <c r="Z1047" s="90"/>
      <c r="AA1047" s="90"/>
      <c r="AB1047" s="90"/>
      <c r="AC1047" s="90"/>
      <c r="AD1047" s="90"/>
      <c r="AE1047" s="90"/>
      <c r="AF1047" s="90"/>
      <c r="AG1047" s="90"/>
      <c r="AH1047" s="90"/>
    </row>
    <row r="1048" spans="1:34" s="91" customFormat="1" ht="15">
      <c r="A1048" s="99"/>
      <c r="B1048" s="99"/>
      <c r="C1048" s="99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77"/>
      <c r="W1048" s="90"/>
      <c r="X1048" s="90"/>
      <c r="Y1048" s="90"/>
      <c r="Z1048" s="90"/>
      <c r="AA1048" s="90"/>
      <c r="AB1048" s="90"/>
      <c r="AC1048" s="90"/>
      <c r="AD1048" s="90"/>
      <c r="AE1048" s="90"/>
      <c r="AF1048" s="90"/>
      <c r="AG1048" s="90"/>
      <c r="AH1048" s="90"/>
    </row>
    <row r="1049" spans="1:34" s="91" customFormat="1" ht="15">
      <c r="A1049" s="99"/>
      <c r="B1049" s="99"/>
      <c r="C1049" s="99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77"/>
      <c r="W1049" s="90"/>
      <c r="X1049" s="90"/>
      <c r="Y1049" s="90"/>
      <c r="Z1049" s="90"/>
      <c r="AA1049" s="90"/>
      <c r="AB1049" s="90"/>
      <c r="AC1049" s="90"/>
      <c r="AD1049" s="90"/>
      <c r="AE1049" s="90"/>
      <c r="AF1049" s="90"/>
      <c r="AG1049" s="90"/>
      <c r="AH1049" s="90"/>
    </row>
    <row r="1050" spans="1:34" s="91" customFormat="1" ht="15">
      <c r="A1050" s="99"/>
      <c r="B1050" s="99"/>
      <c r="C1050" s="99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77"/>
      <c r="W1050" s="90"/>
      <c r="X1050" s="90"/>
      <c r="Y1050" s="90"/>
      <c r="Z1050" s="90"/>
      <c r="AA1050" s="90"/>
      <c r="AB1050" s="90"/>
      <c r="AC1050" s="90"/>
      <c r="AD1050" s="90"/>
      <c r="AE1050" s="90"/>
      <c r="AF1050" s="90"/>
      <c r="AG1050" s="90"/>
      <c r="AH1050" s="90"/>
    </row>
    <row r="1051" spans="1:34" s="91" customFormat="1" ht="15">
      <c r="A1051" s="99"/>
      <c r="B1051" s="99"/>
      <c r="C1051" s="99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77"/>
      <c r="W1051" s="90"/>
      <c r="X1051" s="90"/>
      <c r="Y1051" s="90"/>
      <c r="Z1051" s="90"/>
      <c r="AA1051" s="90"/>
      <c r="AB1051" s="90"/>
      <c r="AC1051" s="90"/>
      <c r="AD1051" s="90"/>
      <c r="AE1051" s="90"/>
      <c r="AF1051" s="90"/>
      <c r="AG1051" s="90"/>
      <c r="AH1051" s="90"/>
    </row>
    <row r="1052" spans="1:34" s="91" customFormat="1" ht="15">
      <c r="A1052" s="99"/>
      <c r="B1052" s="99"/>
      <c r="C1052" s="99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77"/>
      <c r="W1052" s="90"/>
      <c r="X1052" s="90"/>
      <c r="Y1052" s="90"/>
      <c r="Z1052" s="90"/>
      <c r="AA1052" s="90"/>
      <c r="AB1052" s="90"/>
      <c r="AC1052" s="90"/>
      <c r="AD1052" s="90"/>
      <c r="AE1052" s="90"/>
      <c r="AF1052" s="90"/>
      <c r="AG1052" s="90"/>
      <c r="AH1052" s="90"/>
    </row>
    <row r="1053" spans="1:34" s="91" customFormat="1" ht="15">
      <c r="A1053" s="99"/>
      <c r="B1053" s="99"/>
      <c r="C1053" s="99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77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</row>
    <row r="1054" spans="1:34" s="91" customFormat="1" ht="15">
      <c r="A1054" s="99"/>
      <c r="B1054" s="99"/>
      <c r="C1054" s="99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77"/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</row>
    <row r="1055" spans="1:34" s="91" customFormat="1" ht="15">
      <c r="A1055" s="99"/>
      <c r="B1055" s="99"/>
      <c r="C1055" s="99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77"/>
      <c r="W1055" s="90"/>
      <c r="X1055" s="90"/>
      <c r="Y1055" s="90"/>
      <c r="Z1055" s="90"/>
      <c r="AA1055" s="90"/>
      <c r="AB1055" s="90"/>
      <c r="AC1055" s="90"/>
      <c r="AD1055" s="90"/>
      <c r="AE1055" s="90"/>
      <c r="AF1055" s="90"/>
      <c r="AG1055" s="90"/>
      <c r="AH1055" s="90"/>
    </row>
    <row r="1056" spans="1:34" s="91" customFormat="1" ht="15">
      <c r="A1056" s="99"/>
      <c r="B1056" s="99"/>
      <c r="C1056" s="99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77"/>
      <c r="W1056" s="90"/>
      <c r="X1056" s="90"/>
      <c r="Y1056" s="90"/>
      <c r="Z1056" s="90"/>
      <c r="AA1056" s="90"/>
      <c r="AB1056" s="90"/>
      <c r="AC1056" s="90"/>
      <c r="AD1056" s="90"/>
      <c r="AE1056" s="90"/>
      <c r="AF1056" s="90"/>
      <c r="AG1056" s="90"/>
      <c r="AH1056" s="90"/>
    </row>
    <row r="1057" spans="1:34" s="91" customFormat="1" ht="15">
      <c r="A1057" s="99"/>
      <c r="B1057" s="99"/>
      <c r="C1057" s="99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77"/>
      <c r="W1057" s="90"/>
      <c r="X1057" s="90"/>
      <c r="Y1057" s="90"/>
      <c r="Z1057" s="90"/>
      <c r="AA1057" s="90"/>
      <c r="AB1057" s="90"/>
      <c r="AC1057" s="90"/>
      <c r="AD1057" s="90"/>
      <c r="AE1057" s="90"/>
      <c r="AF1057" s="90"/>
      <c r="AG1057" s="90"/>
      <c r="AH1057" s="90"/>
    </row>
    <row r="1058" spans="1:34" s="91" customFormat="1" ht="15">
      <c r="A1058" s="99"/>
      <c r="B1058" s="99"/>
      <c r="C1058" s="99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77"/>
      <c r="W1058" s="90"/>
      <c r="X1058" s="90"/>
      <c r="Y1058" s="90"/>
      <c r="Z1058" s="90"/>
      <c r="AA1058" s="90"/>
      <c r="AB1058" s="90"/>
      <c r="AC1058" s="90"/>
      <c r="AD1058" s="90"/>
      <c r="AE1058" s="90"/>
      <c r="AF1058" s="90"/>
      <c r="AG1058" s="90"/>
      <c r="AH1058" s="90"/>
    </row>
    <row r="1059" spans="1:34" s="91" customFormat="1" ht="15">
      <c r="A1059" s="99"/>
      <c r="B1059" s="99"/>
      <c r="C1059" s="99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77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</row>
    <row r="1060" spans="1:34" s="91" customFormat="1" ht="15">
      <c r="A1060" s="99"/>
      <c r="B1060" s="99"/>
      <c r="C1060" s="99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77"/>
      <c r="W1060" s="90"/>
      <c r="X1060" s="90"/>
      <c r="Y1060" s="90"/>
      <c r="Z1060" s="90"/>
      <c r="AA1060" s="90"/>
      <c r="AB1060" s="90"/>
      <c r="AC1060" s="90"/>
      <c r="AD1060" s="90"/>
      <c r="AE1060" s="90"/>
      <c r="AF1060" s="90"/>
      <c r="AG1060" s="90"/>
      <c r="AH1060" s="90"/>
    </row>
    <row r="1061" spans="1:34" s="91" customFormat="1" ht="15">
      <c r="A1061" s="99"/>
      <c r="B1061" s="99"/>
      <c r="C1061" s="99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77"/>
      <c r="W1061" s="90"/>
      <c r="X1061" s="90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90"/>
    </row>
    <row r="1062" spans="1:34" s="91" customFormat="1" ht="15">
      <c r="A1062" s="99"/>
      <c r="B1062" s="99"/>
      <c r="C1062" s="99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77"/>
      <c r="W1062" s="90"/>
      <c r="X1062" s="90"/>
      <c r="Y1062" s="90"/>
      <c r="Z1062" s="90"/>
      <c r="AA1062" s="90"/>
      <c r="AB1062" s="90"/>
      <c r="AC1062" s="90"/>
      <c r="AD1062" s="90"/>
      <c r="AE1062" s="90"/>
      <c r="AF1062" s="90"/>
      <c r="AG1062" s="90"/>
      <c r="AH1062" s="90"/>
    </row>
    <row r="1063" spans="1:34" s="91" customFormat="1" ht="15">
      <c r="A1063" s="99"/>
      <c r="B1063" s="99"/>
      <c r="C1063" s="99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77"/>
      <c r="W1063" s="90"/>
      <c r="X1063" s="90"/>
      <c r="Y1063" s="90"/>
      <c r="Z1063" s="90"/>
      <c r="AA1063" s="90"/>
      <c r="AB1063" s="90"/>
      <c r="AC1063" s="90"/>
      <c r="AD1063" s="90"/>
      <c r="AE1063" s="90"/>
      <c r="AF1063" s="90"/>
      <c r="AG1063" s="90"/>
      <c r="AH1063" s="90"/>
    </row>
    <row r="1064" spans="1:34" s="91" customFormat="1" ht="15">
      <c r="A1064" s="99"/>
      <c r="B1064" s="99"/>
      <c r="C1064" s="99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77"/>
      <c r="W1064" s="90"/>
      <c r="X1064" s="90"/>
      <c r="Y1064" s="90"/>
      <c r="Z1064" s="90"/>
      <c r="AA1064" s="90"/>
      <c r="AB1064" s="90"/>
      <c r="AC1064" s="90"/>
      <c r="AD1064" s="90"/>
      <c r="AE1064" s="90"/>
      <c r="AF1064" s="90"/>
      <c r="AG1064" s="90"/>
      <c r="AH1064" s="90"/>
    </row>
    <row r="1065" spans="1:34" s="91" customFormat="1" ht="15">
      <c r="A1065" s="99"/>
      <c r="B1065" s="99"/>
      <c r="C1065" s="99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77"/>
      <c r="W1065" s="90"/>
      <c r="X1065" s="90"/>
      <c r="Y1065" s="90"/>
      <c r="Z1065" s="90"/>
      <c r="AA1065" s="90"/>
      <c r="AB1065" s="90"/>
      <c r="AC1065" s="90"/>
      <c r="AD1065" s="90"/>
      <c r="AE1065" s="90"/>
      <c r="AF1065" s="90"/>
      <c r="AG1065" s="90"/>
      <c r="AH1065" s="90"/>
    </row>
    <row r="1066" spans="1:34" s="91" customFormat="1" ht="15">
      <c r="A1066" s="99"/>
      <c r="B1066" s="99"/>
      <c r="C1066" s="99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77"/>
      <c r="W1066" s="90"/>
      <c r="X1066" s="90"/>
      <c r="Y1066" s="90"/>
      <c r="Z1066" s="90"/>
      <c r="AA1066" s="90"/>
      <c r="AB1066" s="90"/>
      <c r="AC1066" s="90"/>
      <c r="AD1066" s="90"/>
      <c r="AE1066" s="90"/>
      <c r="AF1066" s="90"/>
      <c r="AG1066" s="90"/>
      <c r="AH1066" s="90"/>
    </row>
    <row r="1067" spans="1:34" s="91" customFormat="1" ht="15">
      <c r="A1067" s="99"/>
      <c r="B1067" s="99"/>
      <c r="C1067" s="99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77"/>
      <c r="W1067" s="90"/>
      <c r="X1067" s="90"/>
      <c r="Y1067" s="90"/>
      <c r="Z1067" s="90"/>
      <c r="AA1067" s="90"/>
      <c r="AB1067" s="90"/>
      <c r="AC1067" s="90"/>
      <c r="AD1067" s="90"/>
      <c r="AE1067" s="90"/>
      <c r="AF1067" s="90"/>
      <c r="AG1067" s="90"/>
      <c r="AH1067" s="90"/>
    </row>
    <row r="1068" spans="1:34" s="91" customFormat="1" ht="15">
      <c r="A1068" s="99"/>
      <c r="B1068" s="99"/>
      <c r="C1068" s="99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77"/>
      <c r="W1068" s="90"/>
      <c r="X1068" s="90"/>
      <c r="Y1068" s="90"/>
      <c r="Z1068" s="90"/>
      <c r="AA1068" s="90"/>
      <c r="AB1068" s="90"/>
      <c r="AC1068" s="90"/>
      <c r="AD1068" s="90"/>
      <c r="AE1068" s="90"/>
      <c r="AF1068" s="90"/>
      <c r="AG1068" s="90"/>
      <c r="AH1068" s="90"/>
    </row>
    <row r="1069" spans="1:34" s="91" customFormat="1" ht="15">
      <c r="A1069" s="99"/>
      <c r="B1069" s="99"/>
      <c r="C1069" s="99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77"/>
      <c r="W1069" s="90"/>
      <c r="X1069" s="90"/>
      <c r="Y1069" s="90"/>
      <c r="Z1069" s="90"/>
      <c r="AA1069" s="90"/>
      <c r="AB1069" s="90"/>
      <c r="AC1069" s="90"/>
      <c r="AD1069" s="90"/>
      <c r="AE1069" s="90"/>
      <c r="AF1069" s="90"/>
      <c r="AG1069" s="90"/>
      <c r="AH1069" s="90"/>
    </row>
    <row r="1070" spans="1:34" s="91" customFormat="1" ht="15">
      <c r="A1070" s="99"/>
      <c r="B1070" s="99"/>
      <c r="C1070" s="99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77"/>
      <c r="W1070" s="90"/>
      <c r="X1070" s="90"/>
      <c r="Y1070" s="90"/>
      <c r="Z1070" s="90"/>
      <c r="AA1070" s="90"/>
      <c r="AB1070" s="90"/>
      <c r="AC1070" s="90"/>
      <c r="AD1070" s="90"/>
      <c r="AE1070" s="90"/>
      <c r="AF1070" s="90"/>
      <c r="AG1070" s="90"/>
      <c r="AH1070" s="90"/>
    </row>
    <row r="1071" spans="1:34" s="91" customFormat="1" ht="15">
      <c r="A1071" s="99"/>
      <c r="B1071" s="99"/>
      <c r="C1071" s="99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77"/>
      <c r="W1071" s="90"/>
      <c r="X1071" s="90"/>
      <c r="Y1071" s="90"/>
      <c r="Z1071" s="90"/>
      <c r="AA1071" s="90"/>
      <c r="AB1071" s="90"/>
      <c r="AC1071" s="90"/>
      <c r="AD1071" s="90"/>
      <c r="AE1071" s="90"/>
      <c r="AF1071" s="90"/>
      <c r="AG1071" s="90"/>
      <c r="AH1071" s="90"/>
    </row>
    <row r="1072" spans="1:34" s="91" customFormat="1" ht="15">
      <c r="A1072" s="99"/>
      <c r="B1072" s="99"/>
      <c r="C1072" s="99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77"/>
      <c r="W1072" s="90"/>
      <c r="X1072" s="90"/>
      <c r="Y1072" s="90"/>
      <c r="Z1072" s="90"/>
      <c r="AA1072" s="90"/>
      <c r="AB1072" s="90"/>
      <c r="AC1072" s="90"/>
      <c r="AD1072" s="90"/>
      <c r="AE1072" s="90"/>
      <c r="AF1072" s="90"/>
      <c r="AG1072" s="90"/>
      <c r="AH1072" s="90"/>
    </row>
    <row r="1073" spans="1:34" s="91" customFormat="1" ht="15">
      <c r="A1073" s="99"/>
      <c r="B1073" s="99"/>
      <c r="C1073" s="99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77"/>
      <c r="W1073" s="90"/>
      <c r="X1073" s="90"/>
      <c r="Y1073" s="90"/>
      <c r="Z1073" s="90"/>
      <c r="AA1073" s="90"/>
      <c r="AB1073" s="90"/>
      <c r="AC1073" s="90"/>
      <c r="AD1073" s="90"/>
      <c r="AE1073" s="90"/>
      <c r="AF1073" s="90"/>
      <c r="AG1073" s="90"/>
      <c r="AH1073" s="90"/>
    </row>
    <row r="1074" spans="1:34" s="91" customFormat="1" ht="15">
      <c r="A1074" s="99"/>
      <c r="B1074" s="99"/>
      <c r="C1074" s="99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77"/>
      <c r="W1074" s="90"/>
      <c r="X1074" s="90"/>
      <c r="Y1074" s="90"/>
      <c r="Z1074" s="90"/>
      <c r="AA1074" s="90"/>
      <c r="AB1074" s="90"/>
      <c r="AC1074" s="90"/>
      <c r="AD1074" s="90"/>
      <c r="AE1074" s="90"/>
      <c r="AF1074" s="90"/>
      <c r="AG1074" s="90"/>
      <c r="AH1074" s="90"/>
    </row>
    <row r="1075" spans="1:34" s="91" customFormat="1" ht="15">
      <c r="A1075" s="99"/>
      <c r="B1075" s="99"/>
      <c r="C1075" s="99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77"/>
      <c r="W1075" s="90"/>
      <c r="X1075" s="90"/>
      <c r="Y1075" s="90"/>
      <c r="Z1075" s="90"/>
      <c r="AA1075" s="90"/>
      <c r="AB1075" s="90"/>
      <c r="AC1075" s="90"/>
      <c r="AD1075" s="90"/>
      <c r="AE1075" s="90"/>
      <c r="AF1075" s="90"/>
      <c r="AG1075" s="90"/>
      <c r="AH1075" s="90"/>
    </row>
    <row r="1076" spans="1:34" s="91" customFormat="1" ht="15">
      <c r="A1076" s="99"/>
      <c r="B1076" s="99"/>
      <c r="C1076" s="99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77"/>
      <c r="W1076" s="90"/>
      <c r="X1076" s="90"/>
      <c r="Y1076" s="90"/>
      <c r="Z1076" s="90"/>
      <c r="AA1076" s="90"/>
      <c r="AB1076" s="90"/>
      <c r="AC1076" s="90"/>
      <c r="AD1076" s="90"/>
      <c r="AE1076" s="90"/>
      <c r="AF1076" s="90"/>
      <c r="AG1076" s="90"/>
      <c r="AH1076" s="90"/>
    </row>
    <row r="1077" spans="1:34" s="91" customFormat="1" ht="15">
      <c r="A1077" s="99"/>
      <c r="B1077" s="99"/>
      <c r="C1077" s="99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77"/>
      <c r="W1077" s="90"/>
      <c r="X1077" s="90"/>
      <c r="Y1077" s="90"/>
      <c r="Z1077" s="90"/>
      <c r="AA1077" s="90"/>
      <c r="AB1077" s="90"/>
      <c r="AC1077" s="90"/>
      <c r="AD1077" s="90"/>
      <c r="AE1077" s="90"/>
      <c r="AF1077" s="90"/>
      <c r="AG1077" s="90"/>
      <c r="AH1077" s="90"/>
    </row>
    <row r="1078" spans="1:34" s="91" customFormat="1" ht="15">
      <c r="A1078" s="99"/>
      <c r="B1078" s="99"/>
      <c r="C1078" s="99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77"/>
      <c r="W1078" s="90"/>
      <c r="X1078" s="90"/>
      <c r="Y1078" s="90"/>
      <c r="Z1078" s="90"/>
      <c r="AA1078" s="90"/>
      <c r="AB1078" s="90"/>
      <c r="AC1078" s="90"/>
      <c r="AD1078" s="90"/>
      <c r="AE1078" s="90"/>
      <c r="AF1078" s="90"/>
      <c r="AG1078" s="90"/>
      <c r="AH1078" s="90"/>
    </row>
    <row r="1079" spans="1:34" s="91" customFormat="1" ht="15">
      <c r="A1079" s="99"/>
      <c r="B1079" s="99"/>
      <c r="C1079" s="99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77"/>
      <c r="W1079" s="90"/>
      <c r="X1079" s="90"/>
      <c r="Y1079" s="90"/>
      <c r="Z1079" s="90"/>
      <c r="AA1079" s="90"/>
      <c r="AB1079" s="90"/>
      <c r="AC1079" s="90"/>
      <c r="AD1079" s="90"/>
      <c r="AE1079" s="90"/>
      <c r="AF1079" s="90"/>
      <c r="AG1079" s="90"/>
      <c r="AH1079" s="90"/>
    </row>
    <row r="1080" spans="1:34" s="91" customFormat="1" ht="15">
      <c r="A1080" s="99"/>
      <c r="B1080" s="99"/>
      <c r="C1080" s="99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77"/>
      <c r="W1080" s="90"/>
      <c r="X1080" s="90"/>
      <c r="Y1080" s="90"/>
      <c r="Z1080" s="90"/>
      <c r="AA1080" s="90"/>
      <c r="AB1080" s="90"/>
      <c r="AC1080" s="90"/>
      <c r="AD1080" s="90"/>
      <c r="AE1080" s="90"/>
      <c r="AF1080" s="90"/>
      <c r="AG1080" s="90"/>
      <c r="AH1080" s="90"/>
    </row>
    <row r="1081" spans="1:34" s="91" customFormat="1" ht="15">
      <c r="A1081" s="99"/>
      <c r="B1081" s="99"/>
      <c r="C1081" s="99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77"/>
      <c r="W1081" s="90"/>
      <c r="X1081" s="90"/>
      <c r="Y1081" s="90"/>
      <c r="Z1081" s="90"/>
      <c r="AA1081" s="90"/>
      <c r="AB1081" s="90"/>
      <c r="AC1081" s="90"/>
      <c r="AD1081" s="90"/>
      <c r="AE1081" s="90"/>
      <c r="AF1081" s="90"/>
      <c r="AG1081" s="90"/>
      <c r="AH1081" s="90"/>
    </row>
    <row r="1082" spans="1:34" s="91" customFormat="1" ht="15">
      <c r="A1082" s="99"/>
      <c r="B1082" s="99"/>
      <c r="C1082" s="99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77"/>
      <c r="W1082" s="90"/>
      <c r="X1082" s="90"/>
      <c r="Y1082" s="90"/>
      <c r="Z1082" s="90"/>
      <c r="AA1082" s="90"/>
      <c r="AB1082" s="90"/>
      <c r="AC1082" s="90"/>
      <c r="AD1082" s="90"/>
      <c r="AE1082" s="90"/>
      <c r="AF1082" s="90"/>
      <c r="AG1082" s="90"/>
      <c r="AH1082" s="90"/>
    </row>
    <row r="1083" spans="1:34" s="91" customFormat="1" ht="15">
      <c r="A1083" s="99"/>
      <c r="B1083" s="99"/>
      <c r="C1083" s="99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77"/>
      <c r="W1083" s="90"/>
      <c r="X1083" s="90"/>
      <c r="Y1083" s="90"/>
      <c r="Z1083" s="90"/>
      <c r="AA1083" s="90"/>
      <c r="AB1083" s="90"/>
      <c r="AC1083" s="90"/>
      <c r="AD1083" s="90"/>
      <c r="AE1083" s="90"/>
      <c r="AF1083" s="90"/>
      <c r="AG1083" s="90"/>
      <c r="AH1083" s="90"/>
    </row>
    <row r="1084" spans="1:34" s="91" customFormat="1" ht="15">
      <c r="A1084" s="99"/>
      <c r="B1084" s="99"/>
      <c r="C1084" s="99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77"/>
      <c r="W1084" s="90"/>
      <c r="X1084" s="90"/>
      <c r="Y1084" s="90"/>
      <c r="Z1084" s="90"/>
      <c r="AA1084" s="90"/>
      <c r="AB1084" s="90"/>
      <c r="AC1084" s="90"/>
      <c r="AD1084" s="90"/>
      <c r="AE1084" s="90"/>
      <c r="AF1084" s="90"/>
      <c r="AG1084" s="90"/>
      <c r="AH1084" s="90"/>
    </row>
    <row r="1085" spans="1:34" s="91" customFormat="1" ht="15">
      <c r="A1085" s="99"/>
      <c r="B1085" s="99"/>
      <c r="C1085" s="99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77"/>
      <c r="W1085" s="90"/>
      <c r="X1085" s="90"/>
      <c r="Y1085" s="90"/>
      <c r="Z1085" s="90"/>
      <c r="AA1085" s="90"/>
      <c r="AB1085" s="90"/>
      <c r="AC1085" s="90"/>
      <c r="AD1085" s="90"/>
      <c r="AE1085" s="90"/>
      <c r="AF1085" s="90"/>
      <c r="AG1085" s="90"/>
      <c r="AH1085" s="90"/>
    </row>
    <row r="1086" spans="1:34" s="91" customFormat="1" ht="15">
      <c r="A1086" s="99"/>
      <c r="B1086" s="99"/>
      <c r="C1086" s="99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77"/>
      <c r="W1086" s="90"/>
      <c r="X1086" s="90"/>
      <c r="Y1086" s="90"/>
      <c r="Z1086" s="90"/>
      <c r="AA1086" s="90"/>
      <c r="AB1086" s="90"/>
      <c r="AC1086" s="90"/>
      <c r="AD1086" s="90"/>
      <c r="AE1086" s="90"/>
      <c r="AF1086" s="90"/>
      <c r="AG1086" s="90"/>
      <c r="AH1086" s="90"/>
    </row>
    <row r="1087" spans="1:34" s="91" customFormat="1" ht="15">
      <c r="A1087" s="99"/>
      <c r="B1087" s="99"/>
      <c r="C1087" s="99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77"/>
      <c r="W1087" s="90"/>
      <c r="X1087" s="90"/>
      <c r="Y1087" s="90"/>
      <c r="Z1087" s="90"/>
      <c r="AA1087" s="90"/>
      <c r="AB1087" s="90"/>
      <c r="AC1087" s="90"/>
      <c r="AD1087" s="90"/>
      <c r="AE1087" s="90"/>
      <c r="AF1087" s="90"/>
      <c r="AG1087" s="90"/>
      <c r="AH1087" s="90"/>
    </row>
    <row r="1088" spans="1:34" s="91" customFormat="1" ht="15">
      <c r="A1088" s="99"/>
      <c r="B1088" s="99"/>
      <c r="C1088" s="99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77"/>
      <c r="W1088" s="90"/>
      <c r="X1088" s="90"/>
      <c r="Y1088" s="90"/>
      <c r="Z1088" s="90"/>
      <c r="AA1088" s="90"/>
      <c r="AB1088" s="90"/>
      <c r="AC1088" s="90"/>
      <c r="AD1088" s="90"/>
      <c r="AE1088" s="90"/>
      <c r="AF1088" s="90"/>
      <c r="AG1088" s="90"/>
      <c r="AH1088" s="90"/>
    </row>
    <row r="1089" spans="1:34" s="91" customFormat="1" ht="15">
      <c r="A1089" s="99"/>
      <c r="B1089" s="99"/>
      <c r="C1089" s="99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77"/>
      <c r="W1089" s="90"/>
      <c r="X1089" s="90"/>
      <c r="Y1089" s="90"/>
      <c r="Z1089" s="90"/>
      <c r="AA1089" s="90"/>
      <c r="AB1089" s="90"/>
      <c r="AC1089" s="90"/>
      <c r="AD1089" s="90"/>
      <c r="AE1089" s="90"/>
      <c r="AF1089" s="90"/>
      <c r="AG1089" s="90"/>
      <c r="AH1089" s="90"/>
    </row>
    <row r="1090" spans="1:34" s="91" customFormat="1" ht="15">
      <c r="A1090" s="99"/>
      <c r="B1090" s="99"/>
      <c r="C1090" s="99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77"/>
      <c r="W1090" s="90"/>
      <c r="X1090" s="90"/>
      <c r="Y1090" s="90"/>
      <c r="Z1090" s="90"/>
      <c r="AA1090" s="90"/>
      <c r="AB1090" s="90"/>
      <c r="AC1090" s="90"/>
      <c r="AD1090" s="90"/>
      <c r="AE1090" s="90"/>
      <c r="AF1090" s="90"/>
      <c r="AG1090" s="90"/>
      <c r="AH1090" s="90"/>
    </row>
    <row r="1091" spans="1:34" s="91" customFormat="1" ht="15">
      <c r="A1091" s="99"/>
      <c r="B1091" s="99"/>
      <c r="C1091" s="99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77"/>
      <c r="W1091" s="90"/>
      <c r="X1091" s="90"/>
      <c r="Y1091" s="90"/>
      <c r="Z1091" s="90"/>
      <c r="AA1091" s="90"/>
      <c r="AB1091" s="90"/>
      <c r="AC1091" s="90"/>
      <c r="AD1091" s="90"/>
      <c r="AE1091" s="90"/>
      <c r="AF1091" s="90"/>
      <c r="AG1091" s="90"/>
      <c r="AH1091" s="90"/>
    </row>
    <row r="1092" spans="1:34" s="91" customFormat="1" ht="15">
      <c r="A1092" s="99"/>
      <c r="B1092" s="99"/>
      <c r="C1092" s="99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77"/>
      <c r="W1092" s="90"/>
      <c r="X1092" s="90"/>
      <c r="Y1092" s="90"/>
      <c r="Z1092" s="90"/>
      <c r="AA1092" s="90"/>
      <c r="AB1092" s="90"/>
      <c r="AC1092" s="90"/>
      <c r="AD1092" s="90"/>
      <c r="AE1092" s="90"/>
      <c r="AF1092" s="90"/>
      <c r="AG1092" s="90"/>
      <c r="AH1092" s="90"/>
    </row>
    <row r="1093" spans="1:34" s="91" customFormat="1" ht="15">
      <c r="A1093" s="99"/>
      <c r="B1093" s="99"/>
      <c r="C1093" s="99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77"/>
      <c r="W1093" s="90"/>
      <c r="X1093" s="90"/>
      <c r="Y1093" s="90"/>
      <c r="Z1093" s="90"/>
      <c r="AA1093" s="90"/>
      <c r="AB1093" s="90"/>
      <c r="AC1093" s="90"/>
      <c r="AD1093" s="90"/>
      <c r="AE1093" s="90"/>
      <c r="AF1093" s="90"/>
      <c r="AG1093" s="90"/>
      <c r="AH1093" s="90"/>
    </row>
    <row r="1094" spans="1:34" s="91" customFormat="1" ht="15">
      <c r="A1094" s="99"/>
      <c r="B1094" s="99"/>
      <c r="C1094" s="99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77"/>
      <c r="W1094" s="90"/>
      <c r="X1094" s="90"/>
      <c r="Y1094" s="90"/>
      <c r="Z1094" s="90"/>
      <c r="AA1094" s="90"/>
      <c r="AB1094" s="90"/>
      <c r="AC1094" s="90"/>
      <c r="AD1094" s="90"/>
      <c r="AE1094" s="90"/>
      <c r="AF1094" s="90"/>
      <c r="AG1094" s="90"/>
      <c r="AH1094" s="90"/>
    </row>
    <row r="1095" spans="1:34" s="91" customFormat="1" ht="15">
      <c r="A1095" s="99"/>
      <c r="B1095" s="99"/>
      <c r="C1095" s="99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77"/>
      <c r="W1095" s="90"/>
      <c r="X1095" s="90"/>
      <c r="Y1095" s="90"/>
      <c r="Z1095" s="90"/>
      <c r="AA1095" s="90"/>
      <c r="AB1095" s="90"/>
      <c r="AC1095" s="90"/>
      <c r="AD1095" s="90"/>
      <c r="AE1095" s="90"/>
      <c r="AF1095" s="90"/>
      <c r="AG1095" s="90"/>
      <c r="AH1095" s="90"/>
    </row>
    <row r="1096" spans="1:34" s="91" customFormat="1" ht="15">
      <c r="A1096" s="99"/>
      <c r="B1096" s="99"/>
      <c r="C1096" s="99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77"/>
      <c r="W1096" s="90"/>
      <c r="X1096" s="90"/>
      <c r="Y1096" s="90"/>
      <c r="Z1096" s="90"/>
      <c r="AA1096" s="90"/>
      <c r="AB1096" s="90"/>
      <c r="AC1096" s="90"/>
      <c r="AD1096" s="90"/>
      <c r="AE1096" s="90"/>
      <c r="AF1096" s="90"/>
      <c r="AG1096" s="90"/>
      <c r="AH1096" s="90"/>
    </row>
    <row r="1097" spans="1:34" s="91" customFormat="1" ht="15">
      <c r="A1097" s="99"/>
      <c r="B1097" s="99"/>
      <c r="C1097" s="99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77"/>
      <c r="W1097" s="90"/>
      <c r="X1097" s="90"/>
      <c r="Y1097" s="90"/>
      <c r="Z1097" s="90"/>
      <c r="AA1097" s="90"/>
      <c r="AB1097" s="90"/>
      <c r="AC1097" s="90"/>
      <c r="AD1097" s="90"/>
      <c r="AE1097" s="90"/>
      <c r="AF1097" s="90"/>
      <c r="AG1097" s="90"/>
      <c r="AH1097" s="90"/>
    </row>
    <row r="1098" spans="1:34" s="91" customFormat="1" ht="15">
      <c r="A1098" s="99"/>
      <c r="B1098" s="99"/>
      <c r="C1098" s="99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77"/>
      <c r="W1098" s="90"/>
      <c r="X1098" s="90"/>
      <c r="Y1098" s="90"/>
      <c r="Z1098" s="90"/>
      <c r="AA1098" s="90"/>
      <c r="AB1098" s="90"/>
      <c r="AC1098" s="90"/>
      <c r="AD1098" s="90"/>
      <c r="AE1098" s="90"/>
      <c r="AF1098" s="90"/>
      <c r="AG1098" s="90"/>
      <c r="AH1098" s="90"/>
    </row>
    <row r="1099" spans="1:34" s="91" customFormat="1" ht="15">
      <c r="A1099" s="99"/>
      <c r="B1099" s="99"/>
      <c r="C1099" s="99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77"/>
      <c r="W1099" s="90"/>
      <c r="X1099" s="90"/>
      <c r="Y1099" s="90"/>
      <c r="Z1099" s="90"/>
      <c r="AA1099" s="90"/>
      <c r="AB1099" s="90"/>
      <c r="AC1099" s="90"/>
      <c r="AD1099" s="90"/>
      <c r="AE1099" s="90"/>
      <c r="AF1099" s="90"/>
      <c r="AG1099" s="90"/>
      <c r="AH1099" s="90"/>
    </row>
    <row r="1100" spans="1:34" s="91" customFormat="1" ht="15">
      <c r="A1100" s="99"/>
      <c r="B1100" s="99"/>
      <c r="C1100" s="99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77"/>
      <c r="W1100" s="90"/>
      <c r="X1100" s="90"/>
      <c r="Y1100" s="90"/>
      <c r="Z1100" s="90"/>
      <c r="AA1100" s="90"/>
      <c r="AB1100" s="90"/>
      <c r="AC1100" s="90"/>
      <c r="AD1100" s="90"/>
      <c r="AE1100" s="90"/>
      <c r="AF1100" s="90"/>
      <c r="AG1100" s="90"/>
      <c r="AH1100" s="90"/>
    </row>
    <row r="1101" spans="1:34" s="91" customFormat="1" ht="15">
      <c r="A1101" s="99"/>
      <c r="B1101" s="99"/>
      <c r="C1101" s="99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77"/>
      <c r="W1101" s="90"/>
      <c r="X1101" s="90"/>
      <c r="Y1101" s="90"/>
      <c r="Z1101" s="90"/>
      <c r="AA1101" s="90"/>
      <c r="AB1101" s="90"/>
      <c r="AC1101" s="90"/>
      <c r="AD1101" s="90"/>
      <c r="AE1101" s="90"/>
      <c r="AF1101" s="90"/>
      <c r="AG1101" s="90"/>
      <c r="AH1101" s="90"/>
    </row>
    <row r="1102" spans="1:34" s="91" customFormat="1" ht="15">
      <c r="A1102" s="99"/>
      <c r="B1102" s="99"/>
      <c r="C1102" s="99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77"/>
      <c r="W1102" s="90"/>
      <c r="X1102" s="90"/>
      <c r="Y1102" s="90"/>
      <c r="Z1102" s="90"/>
      <c r="AA1102" s="90"/>
      <c r="AB1102" s="90"/>
      <c r="AC1102" s="90"/>
      <c r="AD1102" s="90"/>
      <c r="AE1102" s="90"/>
      <c r="AF1102" s="90"/>
      <c r="AG1102" s="90"/>
      <c r="AH1102" s="90"/>
    </row>
    <row r="1103" spans="1:34" s="91" customFormat="1" ht="15">
      <c r="A1103" s="99"/>
      <c r="B1103" s="99"/>
      <c r="C1103" s="99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77"/>
      <c r="W1103" s="90"/>
      <c r="X1103" s="90"/>
      <c r="Y1103" s="90"/>
      <c r="Z1103" s="90"/>
      <c r="AA1103" s="90"/>
      <c r="AB1103" s="90"/>
      <c r="AC1103" s="90"/>
      <c r="AD1103" s="90"/>
      <c r="AE1103" s="90"/>
      <c r="AF1103" s="90"/>
      <c r="AG1103" s="90"/>
      <c r="AH1103" s="90"/>
    </row>
    <row r="1104" spans="1:34" s="91" customFormat="1" ht="15">
      <c r="A1104" s="99"/>
      <c r="B1104" s="99"/>
      <c r="C1104" s="99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77"/>
      <c r="W1104" s="90"/>
      <c r="X1104" s="90"/>
      <c r="Y1104" s="90"/>
      <c r="Z1104" s="90"/>
      <c r="AA1104" s="90"/>
      <c r="AB1104" s="90"/>
      <c r="AC1104" s="90"/>
      <c r="AD1104" s="90"/>
      <c r="AE1104" s="90"/>
      <c r="AF1104" s="90"/>
      <c r="AG1104" s="90"/>
      <c r="AH1104" s="90"/>
    </row>
    <row r="1105" spans="1:34" s="91" customFormat="1" ht="15">
      <c r="A1105" s="99"/>
      <c r="B1105" s="99"/>
      <c r="C1105" s="99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77"/>
      <c r="W1105" s="90"/>
      <c r="X1105" s="90"/>
      <c r="Y1105" s="90"/>
      <c r="Z1105" s="90"/>
      <c r="AA1105" s="90"/>
      <c r="AB1105" s="90"/>
      <c r="AC1105" s="90"/>
      <c r="AD1105" s="90"/>
      <c r="AE1105" s="90"/>
      <c r="AF1105" s="90"/>
      <c r="AG1105" s="90"/>
      <c r="AH1105" s="90"/>
    </row>
    <row r="1106" spans="1:34" s="91" customFormat="1" ht="15">
      <c r="A1106" s="99"/>
      <c r="B1106" s="99"/>
      <c r="C1106" s="99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77"/>
      <c r="W1106" s="90"/>
      <c r="X1106" s="90"/>
      <c r="Y1106" s="90"/>
      <c r="Z1106" s="90"/>
      <c r="AA1106" s="90"/>
      <c r="AB1106" s="90"/>
      <c r="AC1106" s="90"/>
      <c r="AD1106" s="90"/>
      <c r="AE1106" s="90"/>
      <c r="AF1106" s="90"/>
      <c r="AG1106" s="90"/>
      <c r="AH1106" s="90"/>
    </row>
    <row r="1107" spans="1:34" s="91" customFormat="1" ht="15">
      <c r="A1107" s="99"/>
      <c r="B1107" s="99"/>
      <c r="C1107" s="99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77"/>
      <c r="W1107" s="90"/>
      <c r="X1107" s="90"/>
      <c r="Y1107" s="90"/>
      <c r="Z1107" s="90"/>
      <c r="AA1107" s="90"/>
      <c r="AB1107" s="90"/>
      <c r="AC1107" s="90"/>
      <c r="AD1107" s="90"/>
      <c r="AE1107" s="90"/>
      <c r="AF1107" s="90"/>
      <c r="AG1107" s="90"/>
      <c r="AH1107" s="90"/>
    </row>
    <row r="1108" spans="1:34" s="91" customFormat="1" ht="15">
      <c r="A1108" s="99"/>
      <c r="B1108" s="99"/>
      <c r="C1108" s="99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77"/>
      <c r="W1108" s="90"/>
      <c r="X1108" s="90"/>
      <c r="Y1108" s="90"/>
      <c r="Z1108" s="90"/>
      <c r="AA1108" s="90"/>
      <c r="AB1108" s="90"/>
      <c r="AC1108" s="90"/>
      <c r="AD1108" s="90"/>
      <c r="AE1108" s="90"/>
      <c r="AF1108" s="90"/>
      <c r="AG1108" s="90"/>
      <c r="AH1108" s="90"/>
    </row>
    <row r="1109" spans="1:34" s="91" customFormat="1" ht="15">
      <c r="A1109" s="99"/>
      <c r="B1109" s="99"/>
      <c r="C1109" s="99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77"/>
      <c r="W1109" s="90"/>
      <c r="X1109" s="90"/>
      <c r="Y1109" s="90"/>
      <c r="Z1109" s="90"/>
      <c r="AA1109" s="90"/>
      <c r="AB1109" s="90"/>
      <c r="AC1109" s="90"/>
      <c r="AD1109" s="90"/>
      <c r="AE1109" s="90"/>
      <c r="AF1109" s="90"/>
      <c r="AG1109" s="90"/>
      <c r="AH1109" s="90"/>
    </row>
    <row r="1110" spans="1:34" s="91" customFormat="1" ht="15">
      <c r="A1110" s="99"/>
      <c r="B1110" s="99"/>
      <c r="C1110" s="99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77"/>
      <c r="W1110" s="90"/>
      <c r="X1110" s="90"/>
      <c r="Y1110" s="90"/>
      <c r="Z1110" s="90"/>
      <c r="AA1110" s="90"/>
      <c r="AB1110" s="90"/>
      <c r="AC1110" s="90"/>
      <c r="AD1110" s="90"/>
      <c r="AE1110" s="90"/>
      <c r="AF1110" s="90"/>
      <c r="AG1110" s="90"/>
      <c r="AH1110" s="90"/>
    </row>
    <row r="1111" spans="1:34" s="91" customFormat="1" ht="15">
      <c r="A1111" s="99"/>
      <c r="B1111" s="99"/>
      <c r="C1111" s="99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77"/>
      <c r="W1111" s="90"/>
      <c r="X1111" s="90"/>
      <c r="Y1111" s="90"/>
      <c r="Z1111" s="90"/>
      <c r="AA1111" s="90"/>
      <c r="AB1111" s="90"/>
      <c r="AC1111" s="90"/>
      <c r="AD1111" s="90"/>
      <c r="AE1111" s="90"/>
      <c r="AF1111" s="90"/>
      <c r="AG1111" s="90"/>
      <c r="AH1111" s="90"/>
    </row>
    <row r="1112" spans="1:34" s="91" customFormat="1" ht="15">
      <c r="A1112" s="99"/>
      <c r="B1112" s="99"/>
      <c r="C1112" s="99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77"/>
      <c r="W1112" s="90"/>
      <c r="X1112" s="90"/>
      <c r="Y1112" s="90"/>
      <c r="Z1112" s="90"/>
      <c r="AA1112" s="90"/>
      <c r="AB1112" s="90"/>
      <c r="AC1112" s="90"/>
      <c r="AD1112" s="90"/>
      <c r="AE1112" s="90"/>
      <c r="AF1112" s="90"/>
      <c r="AG1112" s="90"/>
      <c r="AH1112" s="90"/>
    </row>
    <row r="1113" spans="1:34" s="91" customFormat="1" ht="15">
      <c r="A1113" s="99"/>
      <c r="B1113" s="99"/>
      <c r="C1113" s="99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77"/>
      <c r="W1113" s="90"/>
      <c r="X1113" s="90"/>
      <c r="Y1113" s="90"/>
      <c r="Z1113" s="90"/>
      <c r="AA1113" s="90"/>
      <c r="AB1113" s="90"/>
      <c r="AC1113" s="90"/>
      <c r="AD1113" s="90"/>
      <c r="AE1113" s="90"/>
      <c r="AF1113" s="90"/>
      <c r="AG1113" s="90"/>
      <c r="AH1113" s="90"/>
    </row>
    <row r="1114" spans="1:34" s="91" customFormat="1" ht="15">
      <c r="A1114" s="99"/>
      <c r="B1114" s="99"/>
      <c r="C1114" s="99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77"/>
      <c r="W1114" s="90"/>
      <c r="X1114" s="90"/>
      <c r="Y1114" s="90"/>
      <c r="Z1114" s="90"/>
      <c r="AA1114" s="90"/>
      <c r="AB1114" s="90"/>
      <c r="AC1114" s="90"/>
      <c r="AD1114" s="90"/>
      <c r="AE1114" s="90"/>
      <c r="AF1114" s="90"/>
      <c r="AG1114" s="90"/>
      <c r="AH1114" s="90"/>
    </row>
    <row r="1115" spans="1:34" s="91" customFormat="1" ht="15">
      <c r="A1115" s="99"/>
      <c r="B1115" s="99"/>
      <c r="C1115" s="99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77"/>
      <c r="W1115" s="90"/>
      <c r="X1115" s="90"/>
      <c r="Y1115" s="90"/>
      <c r="Z1115" s="90"/>
      <c r="AA1115" s="90"/>
      <c r="AB1115" s="90"/>
      <c r="AC1115" s="90"/>
      <c r="AD1115" s="90"/>
      <c r="AE1115" s="90"/>
      <c r="AF1115" s="90"/>
      <c r="AG1115" s="90"/>
      <c r="AH1115" s="90"/>
    </row>
    <row r="1116" spans="1:34" s="91" customFormat="1" ht="15">
      <c r="A1116" s="99"/>
      <c r="B1116" s="99"/>
      <c r="C1116" s="99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77"/>
      <c r="W1116" s="90"/>
      <c r="X1116" s="90"/>
      <c r="Y1116" s="90"/>
      <c r="Z1116" s="90"/>
      <c r="AA1116" s="90"/>
      <c r="AB1116" s="90"/>
      <c r="AC1116" s="90"/>
      <c r="AD1116" s="90"/>
      <c r="AE1116" s="90"/>
      <c r="AF1116" s="90"/>
      <c r="AG1116" s="90"/>
      <c r="AH1116" s="90"/>
    </row>
    <row r="1117" spans="1:34" s="91" customFormat="1" ht="15">
      <c r="A1117" s="99"/>
      <c r="B1117" s="99"/>
      <c r="C1117" s="99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77"/>
      <c r="W1117" s="90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</row>
    <row r="1118" spans="1:34" s="91" customFormat="1" ht="15">
      <c r="A1118" s="99"/>
      <c r="B1118" s="99"/>
      <c r="C1118" s="99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77"/>
      <c r="W1118" s="90"/>
      <c r="X1118" s="90"/>
      <c r="Y1118" s="90"/>
      <c r="Z1118" s="90"/>
      <c r="AA1118" s="90"/>
      <c r="AB1118" s="90"/>
      <c r="AC1118" s="90"/>
      <c r="AD1118" s="90"/>
      <c r="AE1118" s="90"/>
      <c r="AF1118" s="90"/>
      <c r="AG1118" s="90"/>
      <c r="AH1118" s="90"/>
    </row>
    <row r="1119" spans="1:34" s="91" customFormat="1" ht="15">
      <c r="A1119" s="99"/>
      <c r="B1119" s="99"/>
      <c r="C1119" s="99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77"/>
      <c r="W1119" s="90"/>
      <c r="X1119" s="90"/>
      <c r="Y1119" s="90"/>
      <c r="Z1119" s="90"/>
      <c r="AA1119" s="90"/>
      <c r="AB1119" s="90"/>
      <c r="AC1119" s="90"/>
      <c r="AD1119" s="90"/>
      <c r="AE1119" s="90"/>
      <c r="AF1119" s="90"/>
      <c r="AG1119" s="90"/>
      <c r="AH1119" s="90"/>
    </row>
    <row r="1120" spans="1:34" s="91" customFormat="1" ht="15">
      <c r="A1120" s="99"/>
      <c r="B1120" s="99"/>
      <c r="C1120" s="99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77"/>
      <c r="W1120" s="90"/>
      <c r="X1120" s="90"/>
      <c r="Y1120" s="90"/>
      <c r="Z1120" s="90"/>
      <c r="AA1120" s="90"/>
      <c r="AB1120" s="90"/>
      <c r="AC1120" s="90"/>
      <c r="AD1120" s="90"/>
      <c r="AE1120" s="90"/>
      <c r="AF1120" s="90"/>
      <c r="AG1120" s="90"/>
      <c r="AH1120" s="90"/>
    </row>
    <row r="1121" spans="1:34" s="91" customFormat="1" ht="15">
      <c r="A1121" s="99"/>
      <c r="B1121" s="99"/>
      <c r="C1121" s="99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77"/>
      <c r="W1121" s="90"/>
      <c r="X1121" s="90"/>
      <c r="Y1121" s="90"/>
      <c r="Z1121" s="90"/>
      <c r="AA1121" s="90"/>
      <c r="AB1121" s="90"/>
      <c r="AC1121" s="90"/>
      <c r="AD1121" s="90"/>
      <c r="AE1121" s="90"/>
      <c r="AF1121" s="90"/>
      <c r="AG1121" s="90"/>
      <c r="AH1121" s="90"/>
    </row>
    <row r="1122" spans="1:34" s="91" customFormat="1" ht="15">
      <c r="A1122" s="99"/>
      <c r="B1122" s="99"/>
      <c r="C1122" s="99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77"/>
      <c r="W1122" s="90"/>
      <c r="X1122" s="90"/>
      <c r="Y1122" s="90"/>
      <c r="Z1122" s="90"/>
      <c r="AA1122" s="90"/>
      <c r="AB1122" s="90"/>
      <c r="AC1122" s="90"/>
      <c r="AD1122" s="90"/>
      <c r="AE1122" s="90"/>
      <c r="AF1122" s="90"/>
      <c r="AG1122" s="90"/>
      <c r="AH1122" s="90"/>
    </row>
    <row r="1123" spans="1:34" s="91" customFormat="1" ht="15">
      <c r="A1123" s="99"/>
      <c r="B1123" s="99"/>
      <c r="C1123" s="99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77"/>
      <c r="W1123" s="90"/>
      <c r="X1123" s="90"/>
      <c r="Y1123" s="90"/>
      <c r="Z1123" s="90"/>
      <c r="AA1123" s="90"/>
      <c r="AB1123" s="90"/>
      <c r="AC1123" s="90"/>
      <c r="AD1123" s="90"/>
      <c r="AE1123" s="90"/>
      <c r="AF1123" s="90"/>
      <c r="AG1123" s="90"/>
      <c r="AH1123" s="90"/>
    </row>
    <row r="1124" spans="1:34" s="91" customFormat="1" ht="15">
      <c r="A1124" s="99"/>
      <c r="B1124" s="99"/>
      <c r="C1124" s="99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77"/>
      <c r="W1124" s="90"/>
      <c r="X1124" s="90"/>
      <c r="Y1124" s="90"/>
      <c r="Z1124" s="90"/>
      <c r="AA1124" s="90"/>
      <c r="AB1124" s="90"/>
      <c r="AC1124" s="90"/>
      <c r="AD1124" s="90"/>
      <c r="AE1124" s="90"/>
      <c r="AF1124" s="90"/>
      <c r="AG1124" s="90"/>
      <c r="AH1124" s="90"/>
    </row>
    <row r="1125" spans="1:34" s="91" customFormat="1" ht="15">
      <c r="A1125" s="99"/>
      <c r="B1125" s="99"/>
      <c r="C1125" s="99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77"/>
      <c r="W1125" s="90"/>
      <c r="X1125" s="90"/>
      <c r="Y1125" s="90"/>
      <c r="Z1125" s="90"/>
      <c r="AA1125" s="90"/>
      <c r="AB1125" s="90"/>
      <c r="AC1125" s="90"/>
      <c r="AD1125" s="90"/>
      <c r="AE1125" s="90"/>
      <c r="AF1125" s="90"/>
      <c r="AG1125" s="90"/>
      <c r="AH1125" s="90"/>
    </row>
    <row r="1126" spans="1:34" s="91" customFormat="1" ht="15">
      <c r="A1126" s="99"/>
      <c r="B1126" s="99"/>
      <c r="C1126" s="99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77"/>
      <c r="W1126" s="90"/>
      <c r="X1126" s="90"/>
      <c r="Y1126" s="90"/>
      <c r="Z1126" s="90"/>
      <c r="AA1126" s="90"/>
      <c r="AB1126" s="90"/>
      <c r="AC1126" s="90"/>
      <c r="AD1126" s="90"/>
      <c r="AE1126" s="90"/>
      <c r="AF1126" s="90"/>
      <c r="AG1126" s="90"/>
      <c r="AH1126" s="90"/>
    </row>
    <row r="1127" spans="1:34" s="91" customFormat="1" ht="15">
      <c r="A1127" s="99"/>
      <c r="B1127" s="99"/>
      <c r="C1127" s="99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77"/>
      <c r="W1127" s="90"/>
      <c r="X1127" s="90"/>
      <c r="Y1127" s="90"/>
      <c r="Z1127" s="90"/>
      <c r="AA1127" s="90"/>
      <c r="AB1127" s="90"/>
      <c r="AC1127" s="90"/>
      <c r="AD1127" s="90"/>
      <c r="AE1127" s="90"/>
      <c r="AF1127" s="90"/>
      <c r="AG1127" s="90"/>
      <c r="AH1127" s="90"/>
    </row>
    <row r="1128" spans="1:34" s="91" customFormat="1" ht="15">
      <c r="A1128" s="99"/>
      <c r="B1128" s="99"/>
      <c r="C1128" s="99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77"/>
      <c r="W1128" s="90"/>
      <c r="X1128" s="90"/>
      <c r="Y1128" s="90"/>
      <c r="Z1128" s="90"/>
      <c r="AA1128" s="90"/>
      <c r="AB1128" s="90"/>
      <c r="AC1128" s="90"/>
      <c r="AD1128" s="90"/>
      <c r="AE1128" s="90"/>
      <c r="AF1128" s="90"/>
      <c r="AG1128" s="90"/>
      <c r="AH1128" s="90"/>
    </row>
    <row r="1129" spans="1:34" s="91" customFormat="1" ht="15">
      <c r="A1129" s="99"/>
      <c r="B1129" s="99"/>
      <c r="C1129" s="99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77"/>
      <c r="W1129" s="90"/>
      <c r="X1129" s="90"/>
      <c r="Y1129" s="90"/>
      <c r="Z1129" s="90"/>
      <c r="AA1129" s="90"/>
      <c r="AB1129" s="90"/>
      <c r="AC1129" s="90"/>
      <c r="AD1129" s="90"/>
      <c r="AE1129" s="90"/>
      <c r="AF1129" s="90"/>
      <c r="AG1129" s="90"/>
      <c r="AH1129" s="90"/>
    </row>
    <row r="1130" spans="1:34" s="91" customFormat="1" ht="15">
      <c r="A1130" s="99"/>
      <c r="B1130" s="99"/>
      <c r="C1130" s="99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77"/>
      <c r="W1130" s="90"/>
      <c r="X1130" s="90"/>
      <c r="Y1130" s="90"/>
      <c r="Z1130" s="90"/>
      <c r="AA1130" s="90"/>
      <c r="AB1130" s="90"/>
      <c r="AC1130" s="90"/>
      <c r="AD1130" s="90"/>
      <c r="AE1130" s="90"/>
      <c r="AF1130" s="90"/>
      <c r="AG1130" s="90"/>
      <c r="AH1130" s="90"/>
    </row>
    <row r="1131" spans="1:34" s="91" customFormat="1" ht="15">
      <c r="A1131" s="99"/>
      <c r="B1131" s="99"/>
      <c r="C1131" s="99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77"/>
      <c r="W1131" s="90"/>
      <c r="X1131" s="90"/>
      <c r="Y1131" s="90"/>
      <c r="Z1131" s="90"/>
      <c r="AA1131" s="90"/>
      <c r="AB1131" s="90"/>
      <c r="AC1131" s="90"/>
      <c r="AD1131" s="90"/>
      <c r="AE1131" s="90"/>
      <c r="AF1131" s="90"/>
      <c r="AG1131" s="90"/>
      <c r="AH1131" s="90"/>
    </row>
    <row r="1132" spans="1:34" s="91" customFormat="1" ht="15">
      <c r="A1132" s="99"/>
      <c r="B1132" s="99"/>
      <c r="C1132" s="99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77"/>
      <c r="W1132" s="90"/>
      <c r="X1132" s="90"/>
      <c r="Y1132" s="90"/>
      <c r="Z1132" s="90"/>
      <c r="AA1132" s="90"/>
      <c r="AB1132" s="90"/>
      <c r="AC1132" s="90"/>
      <c r="AD1132" s="90"/>
      <c r="AE1132" s="90"/>
      <c r="AF1132" s="90"/>
      <c r="AG1132" s="90"/>
      <c r="AH1132" s="90"/>
    </row>
    <row r="1133" spans="1:34" s="91" customFormat="1" ht="15">
      <c r="A1133" s="99"/>
      <c r="B1133" s="99"/>
      <c r="C1133" s="99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77"/>
      <c r="W1133" s="90"/>
      <c r="X1133" s="90"/>
      <c r="Y1133" s="90"/>
      <c r="Z1133" s="90"/>
      <c r="AA1133" s="90"/>
      <c r="AB1133" s="90"/>
      <c r="AC1133" s="90"/>
      <c r="AD1133" s="90"/>
      <c r="AE1133" s="90"/>
      <c r="AF1133" s="90"/>
      <c r="AG1133" s="90"/>
      <c r="AH1133" s="90"/>
    </row>
    <row r="1134" spans="1:34" s="91" customFormat="1" ht="15">
      <c r="A1134" s="99"/>
      <c r="B1134" s="99"/>
      <c r="C1134" s="99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77"/>
      <c r="W1134" s="90"/>
      <c r="X1134" s="90"/>
      <c r="Y1134" s="90"/>
      <c r="Z1134" s="90"/>
      <c r="AA1134" s="90"/>
      <c r="AB1134" s="90"/>
      <c r="AC1134" s="90"/>
      <c r="AD1134" s="90"/>
      <c r="AE1134" s="90"/>
      <c r="AF1134" s="90"/>
      <c r="AG1134" s="90"/>
      <c r="AH1134" s="90"/>
    </row>
    <row r="1135" spans="1:34" s="91" customFormat="1" ht="15">
      <c r="A1135" s="99"/>
      <c r="B1135" s="99"/>
      <c r="C1135" s="99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77"/>
      <c r="W1135" s="90"/>
      <c r="X1135" s="90"/>
      <c r="Y1135" s="90"/>
      <c r="Z1135" s="90"/>
      <c r="AA1135" s="90"/>
      <c r="AB1135" s="90"/>
      <c r="AC1135" s="90"/>
      <c r="AD1135" s="90"/>
      <c r="AE1135" s="90"/>
      <c r="AF1135" s="90"/>
      <c r="AG1135" s="90"/>
      <c r="AH1135" s="90"/>
    </row>
    <row r="1136" spans="1:34" s="91" customFormat="1" ht="15">
      <c r="A1136" s="99"/>
      <c r="B1136" s="99"/>
      <c r="C1136" s="99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77"/>
      <c r="W1136" s="90"/>
      <c r="X1136" s="90"/>
      <c r="Y1136" s="90"/>
      <c r="Z1136" s="90"/>
      <c r="AA1136" s="90"/>
      <c r="AB1136" s="90"/>
      <c r="AC1136" s="90"/>
      <c r="AD1136" s="90"/>
      <c r="AE1136" s="90"/>
      <c r="AF1136" s="90"/>
      <c r="AG1136" s="90"/>
      <c r="AH1136" s="90"/>
    </row>
    <row r="1137" spans="1:34" s="91" customFormat="1" ht="15">
      <c r="A1137" s="99"/>
      <c r="B1137" s="99"/>
      <c r="C1137" s="99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77"/>
      <c r="W1137" s="90"/>
      <c r="X1137" s="90"/>
      <c r="Y1137" s="90"/>
      <c r="Z1137" s="90"/>
      <c r="AA1137" s="90"/>
      <c r="AB1137" s="90"/>
      <c r="AC1137" s="90"/>
      <c r="AD1137" s="90"/>
      <c r="AE1137" s="90"/>
      <c r="AF1137" s="90"/>
      <c r="AG1137" s="90"/>
      <c r="AH1137" s="90"/>
    </row>
    <row r="1138" spans="1:34" s="91" customFormat="1" ht="15">
      <c r="A1138" s="99"/>
      <c r="B1138" s="99"/>
      <c r="C1138" s="99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77"/>
      <c r="W1138" s="90"/>
      <c r="X1138" s="90"/>
      <c r="Y1138" s="90"/>
      <c r="Z1138" s="90"/>
      <c r="AA1138" s="90"/>
      <c r="AB1138" s="90"/>
      <c r="AC1138" s="90"/>
      <c r="AD1138" s="90"/>
      <c r="AE1138" s="90"/>
      <c r="AF1138" s="90"/>
      <c r="AG1138" s="90"/>
      <c r="AH1138" s="90"/>
    </row>
    <row r="1139" spans="1:34" s="91" customFormat="1" ht="15">
      <c r="A1139" s="99"/>
      <c r="B1139" s="99"/>
      <c r="C1139" s="99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77"/>
      <c r="W1139" s="90"/>
      <c r="X1139" s="90"/>
      <c r="Y1139" s="90"/>
      <c r="Z1139" s="90"/>
      <c r="AA1139" s="90"/>
      <c r="AB1139" s="90"/>
      <c r="AC1139" s="90"/>
      <c r="AD1139" s="90"/>
      <c r="AE1139" s="90"/>
      <c r="AF1139" s="90"/>
      <c r="AG1139" s="90"/>
      <c r="AH1139" s="90"/>
    </row>
    <row r="1140" spans="1:34" s="91" customFormat="1" ht="15">
      <c r="A1140" s="99"/>
      <c r="B1140" s="99"/>
      <c r="C1140" s="99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77"/>
      <c r="W1140" s="90"/>
      <c r="X1140" s="90"/>
      <c r="Y1140" s="90"/>
      <c r="Z1140" s="90"/>
      <c r="AA1140" s="90"/>
      <c r="AB1140" s="90"/>
      <c r="AC1140" s="90"/>
      <c r="AD1140" s="90"/>
      <c r="AE1140" s="90"/>
      <c r="AF1140" s="90"/>
      <c r="AG1140" s="90"/>
      <c r="AH1140" s="90"/>
    </row>
    <row r="1141" spans="1:34" s="91" customFormat="1" ht="15">
      <c r="A1141" s="99"/>
      <c r="B1141" s="99"/>
      <c r="C1141" s="99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77"/>
      <c r="W1141" s="90"/>
      <c r="X1141" s="90"/>
      <c r="Y1141" s="90"/>
      <c r="Z1141" s="90"/>
      <c r="AA1141" s="90"/>
      <c r="AB1141" s="90"/>
      <c r="AC1141" s="90"/>
      <c r="AD1141" s="90"/>
      <c r="AE1141" s="90"/>
      <c r="AF1141" s="90"/>
      <c r="AG1141" s="90"/>
      <c r="AH1141" s="90"/>
    </row>
    <row r="1142" spans="1:34" s="91" customFormat="1" ht="15">
      <c r="A1142" s="99"/>
      <c r="B1142" s="99"/>
      <c r="C1142" s="99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77"/>
      <c r="W1142" s="90"/>
      <c r="X1142" s="90"/>
      <c r="Y1142" s="90"/>
      <c r="Z1142" s="90"/>
      <c r="AA1142" s="90"/>
      <c r="AB1142" s="90"/>
      <c r="AC1142" s="90"/>
      <c r="AD1142" s="90"/>
      <c r="AE1142" s="90"/>
      <c r="AF1142" s="90"/>
      <c r="AG1142" s="90"/>
      <c r="AH1142" s="90"/>
    </row>
    <row r="1143" spans="1:34" s="91" customFormat="1" ht="15">
      <c r="A1143" s="99"/>
      <c r="B1143" s="99"/>
      <c r="C1143" s="99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77"/>
      <c r="W1143" s="90"/>
      <c r="X1143" s="90"/>
      <c r="Y1143" s="90"/>
      <c r="Z1143" s="90"/>
      <c r="AA1143" s="90"/>
      <c r="AB1143" s="90"/>
      <c r="AC1143" s="90"/>
      <c r="AD1143" s="90"/>
      <c r="AE1143" s="90"/>
      <c r="AF1143" s="90"/>
      <c r="AG1143" s="90"/>
      <c r="AH1143" s="90"/>
    </row>
    <row r="1144" spans="1:34" s="91" customFormat="1" ht="15">
      <c r="A1144" s="99"/>
      <c r="B1144" s="99"/>
      <c r="C1144" s="99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77"/>
      <c r="W1144" s="90"/>
      <c r="X1144" s="90"/>
      <c r="Y1144" s="90"/>
      <c r="Z1144" s="90"/>
      <c r="AA1144" s="90"/>
      <c r="AB1144" s="90"/>
      <c r="AC1144" s="90"/>
      <c r="AD1144" s="90"/>
      <c r="AE1144" s="90"/>
      <c r="AF1144" s="90"/>
      <c r="AG1144" s="90"/>
      <c r="AH1144" s="90"/>
    </row>
    <row r="1145" spans="1:34" s="91" customFormat="1" ht="15">
      <c r="A1145" s="99"/>
      <c r="B1145" s="99"/>
      <c r="C1145" s="99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77"/>
      <c r="W1145" s="90"/>
      <c r="X1145" s="90"/>
      <c r="Y1145" s="90"/>
      <c r="Z1145" s="90"/>
      <c r="AA1145" s="90"/>
      <c r="AB1145" s="90"/>
      <c r="AC1145" s="90"/>
      <c r="AD1145" s="90"/>
      <c r="AE1145" s="90"/>
      <c r="AF1145" s="90"/>
      <c r="AG1145" s="90"/>
      <c r="AH1145" s="90"/>
    </row>
    <row r="1146" spans="1:34" s="91" customFormat="1" ht="15">
      <c r="A1146" s="99"/>
      <c r="B1146" s="99"/>
      <c r="C1146" s="99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77"/>
      <c r="W1146" s="90"/>
      <c r="X1146" s="90"/>
      <c r="Y1146" s="90"/>
      <c r="Z1146" s="90"/>
      <c r="AA1146" s="90"/>
      <c r="AB1146" s="90"/>
      <c r="AC1146" s="90"/>
      <c r="AD1146" s="90"/>
      <c r="AE1146" s="90"/>
      <c r="AF1146" s="90"/>
      <c r="AG1146" s="90"/>
      <c r="AH1146" s="90"/>
    </row>
    <row r="1147" spans="1:34" s="91" customFormat="1" ht="15">
      <c r="A1147" s="99"/>
      <c r="B1147" s="99"/>
      <c r="C1147" s="99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77"/>
      <c r="W1147" s="90"/>
      <c r="X1147" s="90"/>
      <c r="Y1147" s="90"/>
      <c r="Z1147" s="90"/>
      <c r="AA1147" s="90"/>
      <c r="AB1147" s="90"/>
      <c r="AC1147" s="90"/>
      <c r="AD1147" s="90"/>
      <c r="AE1147" s="90"/>
      <c r="AF1147" s="90"/>
      <c r="AG1147" s="90"/>
      <c r="AH1147" s="90"/>
    </row>
    <row r="1148" spans="1:34" s="91" customFormat="1" ht="15">
      <c r="A1148" s="99"/>
      <c r="B1148" s="99"/>
      <c r="C1148" s="99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77"/>
      <c r="W1148" s="90"/>
      <c r="X1148" s="90"/>
      <c r="Y1148" s="90"/>
      <c r="Z1148" s="90"/>
      <c r="AA1148" s="90"/>
      <c r="AB1148" s="90"/>
      <c r="AC1148" s="90"/>
      <c r="AD1148" s="90"/>
      <c r="AE1148" s="90"/>
      <c r="AF1148" s="90"/>
      <c r="AG1148" s="90"/>
      <c r="AH1148" s="90"/>
    </row>
    <row r="1149" spans="1:34" s="91" customFormat="1" ht="15">
      <c r="A1149" s="99"/>
      <c r="B1149" s="99"/>
      <c r="C1149" s="99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77"/>
      <c r="W1149" s="90"/>
      <c r="X1149" s="90"/>
      <c r="Y1149" s="90"/>
      <c r="Z1149" s="90"/>
      <c r="AA1149" s="90"/>
      <c r="AB1149" s="90"/>
      <c r="AC1149" s="90"/>
      <c r="AD1149" s="90"/>
      <c r="AE1149" s="90"/>
      <c r="AF1149" s="90"/>
      <c r="AG1149" s="90"/>
      <c r="AH1149" s="90"/>
    </row>
    <row r="1150" spans="1:34" s="91" customFormat="1" ht="15">
      <c r="A1150" s="99"/>
      <c r="B1150" s="99"/>
      <c r="C1150" s="99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77"/>
      <c r="W1150" s="90"/>
      <c r="X1150" s="90"/>
      <c r="Y1150" s="90"/>
      <c r="Z1150" s="90"/>
      <c r="AA1150" s="90"/>
      <c r="AB1150" s="90"/>
      <c r="AC1150" s="90"/>
      <c r="AD1150" s="90"/>
      <c r="AE1150" s="90"/>
      <c r="AF1150" s="90"/>
      <c r="AG1150" s="90"/>
      <c r="AH1150" s="90"/>
    </row>
    <row r="1151" spans="1:34" s="91" customFormat="1" ht="15">
      <c r="A1151" s="99"/>
      <c r="B1151" s="99"/>
      <c r="C1151" s="99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77"/>
      <c r="W1151" s="90"/>
      <c r="X1151" s="90"/>
      <c r="Y1151" s="90"/>
      <c r="Z1151" s="90"/>
      <c r="AA1151" s="90"/>
      <c r="AB1151" s="90"/>
      <c r="AC1151" s="90"/>
      <c r="AD1151" s="90"/>
      <c r="AE1151" s="90"/>
      <c r="AF1151" s="90"/>
      <c r="AG1151" s="90"/>
      <c r="AH1151" s="90"/>
    </row>
    <row r="1152" spans="1:34" s="91" customFormat="1" ht="15">
      <c r="A1152" s="99"/>
      <c r="B1152" s="99"/>
      <c r="C1152" s="99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77"/>
      <c r="W1152" s="90"/>
      <c r="X1152" s="90"/>
      <c r="Y1152" s="90"/>
      <c r="Z1152" s="90"/>
      <c r="AA1152" s="90"/>
      <c r="AB1152" s="90"/>
      <c r="AC1152" s="90"/>
      <c r="AD1152" s="90"/>
      <c r="AE1152" s="90"/>
      <c r="AF1152" s="90"/>
      <c r="AG1152" s="90"/>
      <c r="AH1152" s="90"/>
    </row>
    <row r="1153" spans="1:34" s="91" customFormat="1" ht="15">
      <c r="A1153" s="99"/>
      <c r="B1153" s="99"/>
      <c r="C1153" s="99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77"/>
      <c r="W1153" s="90"/>
      <c r="X1153" s="90"/>
      <c r="Y1153" s="90"/>
      <c r="Z1153" s="90"/>
      <c r="AA1153" s="90"/>
      <c r="AB1153" s="90"/>
      <c r="AC1153" s="90"/>
      <c r="AD1153" s="90"/>
      <c r="AE1153" s="90"/>
      <c r="AF1153" s="90"/>
      <c r="AG1153" s="90"/>
      <c r="AH1153" s="90"/>
    </row>
    <row r="1154" spans="1:34" s="91" customFormat="1" ht="15">
      <c r="A1154" s="99"/>
      <c r="B1154" s="99"/>
      <c r="C1154" s="99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77"/>
      <c r="W1154" s="90"/>
      <c r="X1154" s="90"/>
      <c r="Y1154" s="90"/>
      <c r="Z1154" s="90"/>
      <c r="AA1154" s="90"/>
      <c r="AB1154" s="90"/>
      <c r="AC1154" s="90"/>
      <c r="AD1154" s="90"/>
      <c r="AE1154" s="90"/>
      <c r="AF1154" s="90"/>
      <c r="AG1154" s="90"/>
      <c r="AH1154" s="90"/>
    </row>
    <row r="1155" spans="1:34" s="91" customFormat="1" ht="15">
      <c r="A1155" s="99"/>
      <c r="B1155" s="99"/>
      <c r="C1155" s="99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77"/>
      <c r="W1155" s="90"/>
      <c r="X1155" s="90"/>
      <c r="Y1155" s="90"/>
      <c r="Z1155" s="90"/>
      <c r="AA1155" s="90"/>
      <c r="AB1155" s="90"/>
      <c r="AC1155" s="90"/>
      <c r="AD1155" s="90"/>
      <c r="AE1155" s="90"/>
      <c r="AF1155" s="90"/>
      <c r="AG1155" s="90"/>
      <c r="AH1155" s="90"/>
    </row>
    <row r="1156" spans="1:34" s="91" customFormat="1" ht="15">
      <c r="A1156" s="99"/>
      <c r="B1156" s="99"/>
      <c r="C1156" s="99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77"/>
      <c r="W1156" s="90"/>
      <c r="X1156" s="90"/>
      <c r="Y1156" s="90"/>
      <c r="Z1156" s="90"/>
      <c r="AA1156" s="90"/>
      <c r="AB1156" s="90"/>
      <c r="AC1156" s="90"/>
      <c r="AD1156" s="90"/>
      <c r="AE1156" s="90"/>
      <c r="AF1156" s="90"/>
      <c r="AG1156" s="90"/>
      <c r="AH1156" s="90"/>
    </row>
    <row r="1157" spans="1:34" s="91" customFormat="1" ht="15">
      <c r="A1157" s="99"/>
      <c r="B1157" s="99"/>
      <c r="C1157" s="99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77"/>
      <c r="W1157" s="90"/>
      <c r="X1157" s="90"/>
      <c r="Y1157" s="90"/>
      <c r="Z1157" s="90"/>
      <c r="AA1157" s="90"/>
      <c r="AB1157" s="90"/>
      <c r="AC1157" s="90"/>
      <c r="AD1157" s="90"/>
      <c r="AE1157" s="90"/>
      <c r="AF1157" s="90"/>
      <c r="AG1157" s="90"/>
      <c r="AH1157" s="90"/>
    </row>
    <row r="1158" spans="1:34" s="91" customFormat="1" ht="15">
      <c r="A1158" s="99"/>
      <c r="B1158" s="99"/>
      <c r="C1158" s="99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77"/>
      <c r="W1158" s="90"/>
      <c r="X1158" s="90"/>
      <c r="Y1158" s="90"/>
      <c r="Z1158" s="90"/>
      <c r="AA1158" s="90"/>
      <c r="AB1158" s="90"/>
      <c r="AC1158" s="90"/>
      <c r="AD1158" s="90"/>
      <c r="AE1158" s="90"/>
      <c r="AF1158" s="90"/>
      <c r="AG1158" s="90"/>
      <c r="AH1158" s="90"/>
    </row>
    <row r="1159" spans="1:34" s="91" customFormat="1" ht="15">
      <c r="A1159" s="99"/>
      <c r="B1159" s="99"/>
      <c r="C1159" s="99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77"/>
      <c r="W1159" s="90"/>
      <c r="X1159" s="90"/>
      <c r="Y1159" s="90"/>
      <c r="Z1159" s="90"/>
      <c r="AA1159" s="90"/>
      <c r="AB1159" s="90"/>
      <c r="AC1159" s="90"/>
      <c r="AD1159" s="90"/>
      <c r="AE1159" s="90"/>
      <c r="AF1159" s="90"/>
      <c r="AG1159" s="90"/>
      <c r="AH1159" s="90"/>
    </row>
    <row r="1160" spans="1:34" s="91" customFormat="1" ht="15">
      <c r="A1160" s="99"/>
      <c r="B1160" s="99"/>
      <c r="C1160" s="99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77"/>
      <c r="W1160" s="90"/>
      <c r="X1160" s="90"/>
      <c r="Y1160" s="90"/>
      <c r="Z1160" s="90"/>
      <c r="AA1160" s="90"/>
      <c r="AB1160" s="90"/>
      <c r="AC1160" s="90"/>
      <c r="AD1160" s="90"/>
      <c r="AE1160" s="90"/>
      <c r="AF1160" s="90"/>
      <c r="AG1160" s="90"/>
      <c r="AH1160" s="90"/>
    </row>
    <row r="1161" spans="1:34" s="91" customFormat="1" ht="15">
      <c r="A1161" s="99"/>
      <c r="B1161" s="99"/>
      <c r="C1161" s="99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77"/>
      <c r="W1161" s="90"/>
      <c r="X1161" s="90"/>
      <c r="Y1161" s="90"/>
      <c r="Z1161" s="90"/>
      <c r="AA1161" s="90"/>
      <c r="AB1161" s="90"/>
      <c r="AC1161" s="90"/>
      <c r="AD1161" s="90"/>
      <c r="AE1161" s="90"/>
      <c r="AF1161" s="90"/>
      <c r="AG1161" s="90"/>
      <c r="AH1161" s="90"/>
    </row>
    <row r="1162" spans="1:34" s="91" customFormat="1" ht="15">
      <c r="A1162" s="99"/>
      <c r="B1162" s="99"/>
      <c r="C1162" s="99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77"/>
      <c r="W1162" s="90"/>
      <c r="X1162" s="90"/>
      <c r="Y1162" s="90"/>
      <c r="Z1162" s="90"/>
      <c r="AA1162" s="90"/>
      <c r="AB1162" s="90"/>
      <c r="AC1162" s="90"/>
      <c r="AD1162" s="90"/>
      <c r="AE1162" s="90"/>
      <c r="AF1162" s="90"/>
      <c r="AG1162" s="90"/>
      <c r="AH1162" s="90"/>
    </row>
    <row r="1163" spans="1:34" s="91" customFormat="1" ht="15">
      <c r="A1163" s="99"/>
      <c r="B1163" s="99"/>
      <c r="C1163" s="99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77"/>
      <c r="W1163" s="90"/>
      <c r="X1163" s="90"/>
      <c r="Y1163" s="90"/>
      <c r="Z1163" s="90"/>
      <c r="AA1163" s="90"/>
      <c r="AB1163" s="90"/>
      <c r="AC1163" s="90"/>
      <c r="AD1163" s="90"/>
      <c r="AE1163" s="90"/>
      <c r="AF1163" s="90"/>
      <c r="AG1163" s="90"/>
      <c r="AH1163" s="90"/>
    </row>
    <row r="1164" spans="1:34" s="91" customFormat="1" ht="15">
      <c r="A1164" s="99"/>
      <c r="B1164" s="99"/>
      <c r="C1164" s="99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77"/>
      <c r="W1164" s="90"/>
      <c r="X1164" s="90"/>
      <c r="Y1164" s="90"/>
      <c r="Z1164" s="90"/>
      <c r="AA1164" s="90"/>
      <c r="AB1164" s="90"/>
      <c r="AC1164" s="90"/>
      <c r="AD1164" s="90"/>
      <c r="AE1164" s="90"/>
      <c r="AF1164" s="90"/>
      <c r="AG1164" s="90"/>
      <c r="AH1164" s="90"/>
    </row>
    <row r="1165" spans="1:34" s="91" customFormat="1" ht="15">
      <c r="A1165" s="99"/>
      <c r="B1165" s="99"/>
      <c r="C1165" s="99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77"/>
      <c r="W1165" s="90"/>
      <c r="X1165" s="90"/>
      <c r="Y1165" s="90"/>
      <c r="Z1165" s="90"/>
      <c r="AA1165" s="90"/>
      <c r="AB1165" s="90"/>
      <c r="AC1165" s="90"/>
      <c r="AD1165" s="90"/>
      <c r="AE1165" s="90"/>
      <c r="AF1165" s="90"/>
      <c r="AG1165" s="90"/>
      <c r="AH1165" s="90"/>
    </row>
    <row r="1166" spans="1:34" s="91" customFormat="1" ht="15">
      <c r="A1166" s="99"/>
      <c r="B1166" s="99"/>
      <c r="C1166" s="99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77"/>
      <c r="W1166" s="90"/>
      <c r="X1166" s="90"/>
      <c r="Y1166" s="90"/>
      <c r="Z1166" s="90"/>
      <c r="AA1166" s="90"/>
      <c r="AB1166" s="90"/>
      <c r="AC1166" s="90"/>
      <c r="AD1166" s="90"/>
      <c r="AE1166" s="90"/>
      <c r="AF1166" s="90"/>
      <c r="AG1166" s="90"/>
      <c r="AH1166" s="90"/>
    </row>
    <row r="1167" spans="1:34" s="91" customFormat="1" ht="15">
      <c r="A1167" s="99"/>
      <c r="B1167" s="99"/>
      <c r="C1167" s="99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77"/>
      <c r="W1167" s="90"/>
      <c r="X1167" s="90"/>
      <c r="Y1167" s="90"/>
      <c r="Z1167" s="90"/>
      <c r="AA1167" s="90"/>
      <c r="AB1167" s="90"/>
      <c r="AC1167" s="90"/>
      <c r="AD1167" s="90"/>
      <c r="AE1167" s="90"/>
      <c r="AF1167" s="90"/>
      <c r="AG1167" s="90"/>
      <c r="AH1167" s="90"/>
    </row>
    <row r="1168" spans="1:34" s="91" customFormat="1" ht="15">
      <c r="A1168" s="99"/>
      <c r="B1168" s="99"/>
      <c r="C1168" s="99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77"/>
      <c r="W1168" s="90"/>
      <c r="X1168" s="90"/>
      <c r="Y1168" s="90"/>
      <c r="Z1168" s="90"/>
      <c r="AA1168" s="90"/>
      <c r="AB1168" s="90"/>
      <c r="AC1168" s="90"/>
      <c r="AD1168" s="90"/>
      <c r="AE1168" s="90"/>
      <c r="AF1168" s="90"/>
      <c r="AG1168" s="90"/>
      <c r="AH1168" s="90"/>
    </row>
    <row r="1169" spans="1:34" s="91" customFormat="1" ht="15">
      <c r="A1169" s="99"/>
      <c r="B1169" s="99"/>
      <c r="C1169" s="99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77"/>
      <c r="W1169" s="90"/>
      <c r="X1169" s="90"/>
      <c r="Y1169" s="90"/>
      <c r="Z1169" s="90"/>
      <c r="AA1169" s="90"/>
      <c r="AB1169" s="90"/>
      <c r="AC1169" s="90"/>
      <c r="AD1169" s="90"/>
      <c r="AE1169" s="90"/>
      <c r="AF1169" s="90"/>
      <c r="AG1169" s="90"/>
      <c r="AH1169" s="90"/>
    </row>
    <row r="1170" spans="1:34" s="91" customFormat="1" ht="15">
      <c r="A1170" s="99"/>
      <c r="B1170" s="99"/>
      <c r="C1170" s="99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77"/>
      <c r="W1170" s="90"/>
      <c r="X1170" s="90"/>
      <c r="Y1170" s="90"/>
      <c r="Z1170" s="90"/>
      <c r="AA1170" s="90"/>
      <c r="AB1170" s="90"/>
      <c r="AC1170" s="90"/>
      <c r="AD1170" s="90"/>
      <c r="AE1170" s="90"/>
      <c r="AF1170" s="90"/>
      <c r="AG1170" s="90"/>
      <c r="AH1170" s="90"/>
    </row>
    <row r="1171" spans="1:34" s="91" customFormat="1" ht="15">
      <c r="A1171" s="99"/>
      <c r="B1171" s="99"/>
      <c r="C1171" s="99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77"/>
      <c r="W1171" s="90"/>
      <c r="X1171" s="90"/>
      <c r="Y1171" s="90"/>
      <c r="Z1171" s="90"/>
      <c r="AA1171" s="90"/>
      <c r="AB1171" s="90"/>
      <c r="AC1171" s="90"/>
      <c r="AD1171" s="90"/>
      <c r="AE1171" s="90"/>
      <c r="AF1171" s="90"/>
      <c r="AG1171" s="90"/>
      <c r="AH1171" s="90"/>
    </row>
    <row r="1172" spans="1:34" s="91" customFormat="1" ht="15">
      <c r="A1172" s="99"/>
      <c r="B1172" s="99"/>
      <c r="C1172" s="99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77"/>
      <c r="W1172" s="90"/>
      <c r="X1172" s="90"/>
      <c r="Y1172" s="90"/>
      <c r="Z1172" s="90"/>
      <c r="AA1172" s="90"/>
      <c r="AB1172" s="90"/>
      <c r="AC1172" s="90"/>
      <c r="AD1172" s="90"/>
      <c r="AE1172" s="90"/>
      <c r="AF1172" s="90"/>
      <c r="AG1172" s="90"/>
      <c r="AH1172" s="90"/>
    </row>
    <row r="1173" spans="1:34" s="91" customFormat="1" ht="15">
      <c r="A1173" s="99"/>
      <c r="B1173" s="99"/>
      <c r="C1173" s="99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77"/>
      <c r="W1173" s="90"/>
      <c r="X1173" s="90"/>
      <c r="Y1173" s="90"/>
      <c r="Z1173" s="90"/>
      <c r="AA1173" s="90"/>
      <c r="AB1173" s="90"/>
      <c r="AC1173" s="90"/>
      <c r="AD1173" s="90"/>
      <c r="AE1173" s="90"/>
      <c r="AF1173" s="90"/>
      <c r="AG1173" s="90"/>
      <c r="AH1173" s="90"/>
    </row>
    <row r="1174" spans="1:34" s="91" customFormat="1" ht="15">
      <c r="A1174" s="99"/>
      <c r="B1174" s="99"/>
      <c r="C1174" s="99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77"/>
      <c r="W1174" s="90"/>
      <c r="X1174" s="90"/>
      <c r="Y1174" s="90"/>
      <c r="Z1174" s="90"/>
      <c r="AA1174" s="90"/>
      <c r="AB1174" s="90"/>
      <c r="AC1174" s="90"/>
      <c r="AD1174" s="90"/>
      <c r="AE1174" s="90"/>
      <c r="AF1174" s="90"/>
      <c r="AG1174" s="90"/>
      <c r="AH1174" s="90"/>
    </row>
    <row r="1175" spans="1:34" s="91" customFormat="1" ht="15">
      <c r="A1175" s="99"/>
      <c r="B1175" s="99"/>
      <c r="C1175" s="99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77"/>
      <c r="W1175" s="90"/>
      <c r="X1175" s="90"/>
      <c r="Y1175" s="90"/>
      <c r="Z1175" s="90"/>
      <c r="AA1175" s="90"/>
      <c r="AB1175" s="90"/>
      <c r="AC1175" s="90"/>
      <c r="AD1175" s="90"/>
      <c r="AE1175" s="90"/>
      <c r="AF1175" s="90"/>
      <c r="AG1175" s="90"/>
      <c r="AH1175" s="90"/>
    </row>
    <row r="1176" spans="1:34" s="91" customFormat="1" ht="15">
      <c r="A1176" s="99"/>
      <c r="B1176" s="99"/>
      <c r="C1176" s="99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77"/>
      <c r="W1176" s="90"/>
      <c r="X1176" s="90"/>
      <c r="Y1176" s="90"/>
      <c r="Z1176" s="90"/>
      <c r="AA1176" s="90"/>
      <c r="AB1176" s="90"/>
      <c r="AC1176" s="90"/>
      <c r="AD1176" s="90"/>
      <c r="AE1176" s="90"/>
      <c r="AF1176" s="90"/>
      <c r="AG1176" s="90"/>
      <c r="AH1176" s="90"/>
    </row>
    <row r="1177" spans="1:34" s="91" customFormat="1" ht="15">
      <c r="A1177" s="99"/>
      <c r="B1177" s="99"/>
      <c r="C1177" s="99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77"/>
      <c r="W1177" s="90"/>
      <c r="X1177" s="90"/>
      <c r="Y1177" s="90"/>
      <c r="Z1177" s="90"/>
      <c r="AA1177" s="90"/>
      <c r="AB1177" s="90"/>
      <c r="AC1177" s="90"/>
      <c r="AD1177" s="90"/>
      <c r="AE1177" s="90"/>
      <c r="AF1177" s="90"/>
      <c r="AG1177" s="90"/>
      <c r="AH1177" s="90"/>
    </row>
    <row r="1178" spans="1:34" s="91" customFormat="1" ht="15">
      <c r="A1178" s="99"/>
      <c r="B1178" s="99"/>
      <c r="C1178" s="99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77"/>
      <c r="W1178" s="90"/>
      <c r="X1178" s="90"/>
      <c r="Y1178" s="90"/>
      <c r="Z1178" s="90"/>
      <c r="AA1178" s="90"/>
      <c r="AB1178" s="90"/>
      <c r="AC1178" s="90"/>
      <c r="AD1178" s="90"/>
      <c r="AE1178" s="90"/>
      <c r="AF1178" s="90"/>
      <c r="AG1178" s="90"/>
      <c r="AH1178" s="90"/>
    </row>
    <row r="1179" spans="1:34" s="91" customFormat="1" ht="15">
      <c r="A1179" s="99"/>
      <c r="B1179" s="99"/>
      <c r="C1179" s="99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77"/>
      <c r="W1179" s="90"/>
      <c r="X1179" s="90"/>
      <c r="Y1179" s="90"/>
      <c r="Z1179" s="90"/>
      <c r="AA1179" s="90"/>
      <c r="AB1179" s="90"/>
      <c r="AC1179" s="90"/>
      <c r="AD1179" s="90"/>
      <c r="AE1179" s="90"/>
      <c r="AF1179" s="90"/>
      <c r="AG1179" s="90"/>
      <c r="AH1179" s="90"/>
    </row>
    <row r="1180" spans="1:34" s="91" customFormat="1" ht="15">
      <c r="A1180" s="99"/>
      <c r="B1180" s="99"/>
      <c r="C1180" s="99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77"/>
      <c r="W1180" s="90"/>
      <c r="X1180" s="90"/>
      <c r="Y1180" s="90"/>
      <c r="Z1180" s="90"/>
      <c r="AA1180" s="90"/>
      <c r="AB1180" s="90"/>
      <c r="AC1180" s="90"/>
      <c r="AD1180" s="90"/>
      <c r="AE1180" s="90"/>
      <c r="AF1180" s="90"/>
      <c r="AG1180" s="90"/>
      <c r="AH1180" s="90"/>
    </row>
    <row r="1181" spans="1:34" s="91" customFormat="1" ht="15">
      <c r="A1181" s="99"/>
      <c r="B1181" s="99"/>
      <c r="C1181" s="99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77"/>
      <c r="W1181" s="90"/>
      <c r="X1181" s="90"/>
      <c r="Y1181" s="90"/>
      <c r="Z1181" s="90"/>
      <c r="AA1181" s="90"/>
      <c r="AB1181" s="90"/>
      <c r="AC1181" s="90"/>
      <c r="AD1181" s="90"/>
      <c r="AE1181" s="90"/>
      <c r="AF1181" s="90"/>
      <c r="AG1181" s="90"/>
      <c r="AH1181" s="90"/>
    </row>
    <row r="1182" spans="1:34" s="91" customFormat="1" ht="15">
      <c r="A1182" s="99"/>
      <c r="B1182" s="99"/>
      <c r="C1182" s="99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77"/>
      <c r="W1182" s="90"/>
      <c r="X1182" s="90"/>
      <c r="Y1182" s="90"/>
      <c r="Z1182" s="90"/>
      <c r="AA1182" s="90"/>
      <c r="AB1182" s="90"/>
      <c r="AC1182" s="90"/>
      <c r="AD1182" s="90"/>
      <c r="AE1182" s="90"/>
      <c r="AF1182" s="90"/>
      <c r="AG1182" s="90"/>
      <c r="AH1182" s="90"/>
    </row>
    <row r="1183" spans="1:34" s="91" customFormat="1" ht="15">
      <c r="A1183" s="99"/>
      <c r="B1183" s="99"/>
      <c r="C1183" s="99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77"/>
      <c r="W1183" s="90"/>
      <c r="X1183" s="90"/>
      <c r="Y1183" s="90"/>
      <c r="Z1183" s="90"/>
      <c r="AA1183" s="90"/>
      <c r="AB1183" s="90"/>
      <c r="AC1183" s="90"/>
      <c r="AD1183" s="90"/>
      <c r="AE1183" s="90"/>
      <c r="AF1183" s="90"/>
      <c r="AG1183" s="90"/>
      <c r="AH1183" s="90"/>
    </row>
    <row r="1184" spans="1:34" s="91" customFormat="1" ht="15">
      <c r="A1184" s="99"/>
      <c r="B1184" s="99"/>
      <c r="C1184" s="99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77"/>
      <c r="W1184" s="90"/>
      <c r="X1184" s="90"/>
      <c r="Y1184" s="90"/>
      <c r="Z1184" s="90"/>
      <c r="AA1184" s="90"/>
      <c r="AB1184" s="90"/>
      <c r="AC1184" s="90"/>
      <c r="AD1184" s="90"/>
      <c r="AE1184" s="90"/>
      <c r="AF1184" s="90"/>
      <c r="AG1184" s="90"/>
      <c r="AH1184" s="90"/>
    </row>
    <row r="1185" spans="1:34" s="91" customFormat="1" ht="15">
      <c r="A1185" s="99"/>
      <c r="B1185" s="99"/>
      <c r="C1185" s="99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77"/>
      <c r="W1185" s="90"/>
      <c r="X1185" s="90"/>
      <c r="Y1185" s="90"/>
      <c r="Z1185" s="90"/>
      <c r="AA1185" s="90"/>
      <c r="AB1185" s="90"/>
      <c r="AC1185" s="90"/>
      <c r="AD1185" s="90"/>
      <c r="AE1185" s="90"/>
      <c r="AF1185" s="90"/>
      <c r="AG1185" s="90"/>
      <c r="AH1185" s="90"/>
    </row>
    <row r="1186" spans="1:34" s="91" customFormat="1" ht="15">
      <c r="A1186" s="99"/>
      <c r="B1186" s="99"/>
      <c r="C1186" s="99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77"/>
      <c r="W1186" s="90"/>
      <c r="X1186" s="90"/>
      <c r="Y1186" s="90"/>
      <c r="Z1186" s="90"/>
      <c r="AA1186" s="90"/>
      <c r="AB1186" s="90"/>
      <c r="AC1186" s="90"/>
      <c r="AD1186" s="90"/>
      <c r="AE1186" s="90"/>
      <c r="AF1186" s="90"/>
      <c r="AG1186" s="90"/>
      <c r="AH1186" s="90"/>
    </row>
    <row r="1187" spans="1:34" s="91" customFormat="1" ht="15">
      <c r="A1187" s="99"/>
      <c r="B1187" s="99"/>
      <c r="C1187" s="99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77"/>
      <c r="W1187" s="90"/>
      <c r="X1187" s="90"/>
      <c r="Y1187" s="90"/>
      <c r="Z1187" s="90"/>
      <c r="AA1187" s="90"/>
      <c r="AB1187" s="90"/>
      <c r="AC1187" s="90"/>
      <c r="AD1187" s="90"/>
      <c r="AE1187" s="90"/>
      <c r="AF1187" s="90"/>
      <c r="AG1187" s="90"/>
      <c r="AH1187" s="90"/>
    </row>
    <row r="1188" spans="1:34" s="91" customFormat="1" ht="15">
      <c r="A1188" s="99"/>
      <c r="B1188" s="99"/>
      <c r="C1188" s="99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77"/>
      <c r="W1188" s="90"/>
      <c r="X1188" s="90"/>
      <c r="Y1188" s="90"/>
      <c r="Z1188" s="90"/>
      <c r="AA1188" s="90"/>
      <c r="AB1188" s="90"/>
      <c r="AC1188" s="90"/>
      <c r="AD1188" s="90"/>
      <c r="AE1188" s="90"/>
      <c r="AF1188" s="90"/>
      <c r="AG1188" s="90"/>
      <c r="AH1188" s="90"/>
    </row>
    <row r="1189" spans="1:34" s="91" customFormat="1" ht="15">
      <c r="A1189" s="99"/>
      <c r="B1189" s="99"/>
      <c r="C1189" s="99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77"/>
      <c r="W1189" s="90"/>
      <c r="X1189" s="90"/>
      <c r="Y1189" s="90"/>
      <c r="Z1189" s="90"/>
      <c r="AA1189" s="90"/>
      <c r="AB1189" s="90"/>
      <c r="AC1189" s="90"/>
      <c r="AD1189" s="90"/>
      <c r="AE1189" s="90"/>
      <c r="AF1189" s="90"/>
      <c r="AG1189" s="90"/>
      <c r="AH1189" s="90"/>
    </row>
    <row r="1190" spans="1:34" s="91" customFormat="1" ht="15">
      <c r="A1190" s="99"/>
      <c r="B1190" s="99"/>
      <c r="C1190" s="99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77"/>
      <c r="W1190" s="90"/>
      <c r="X1190" s="90"/>
      <c r="Y1190" s="90"/>
      <c r="Z1190" s="90"/>
      <c r="AA1190" s="90"/>
      <c r="AB1190" s="90"/>
      <c r="AC1190" s="90"/>
      <c r="AD1190" s="90"/>
      <c r="AE1190" s="90"/>
      <c r="AF1190" s="90"/>
      <c r="AG1190" s="90"/>
      <c r="AH1190" s="90"/>
    </row>
    <row r="1191" spans="1:34" s="91" customFormat="1" ht="15">
      <c r="A1191" s="99"/>
      <c r="B1191" s="99"/>
      <c r="C1191" s="99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77"/>
      <c r="W1191" s="90"/>
      <c r="X1191" s="90"/>
      <c r="Y1191" s="90"/>
      <c r="Z1191" s="90"/>
      <c r="AA1191" s="90"/>
      <c r="AB1191" s="90"/>
      <c r="AC1191" s="90"/>
      <c r="AD1191" s="90"/>
      <c r="AE1191" s="90"/>
      <c r="AF1191" s="90"/>
      <c r="AG1191" s="90"/>
      <c r="AH1191" s="90"/>
    </row>
    <row r="1192" spans="1:34" s="91" customFormat="1" ht="15">
      <c r="A1192" s="99"/>
      <c r="B1192" s="99"/>
      <c r="C1192" s="99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77"/>
      <c r="W1192" s="90"/>
      <c r="X1192" s="90"/>
      <c r="Y1192" s="90"/>
      <c r="Z1192" s="90"/>
      <c r="AA1192" s="90"/>
      <c r="AB1192" s="90"/>
      <c r="AC1192" s="90"/>
      <c r="AD1192" s="90"/>
      <c r="AE1192" s="90"/>
      <c r="AF1192" s="90"/>
      <c r="AG1192" s="90"/>
      <c r="AH1192" s="90"/>
    </row>
    <row r="1193" spans="1:34" s="91" customFormat="1" ht="15">
      <c r="A1193" s="99"/>
      <c r="B1193" s="99"/>
      <c r="C1193" s="99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77"/>
      <c r="W1193" s="90"/>
      <c r="X1193" s="90"/>
      <c r="Y1193" s="90"/>
      <c r="Z1193" s="90"/>
      <c r="AA1193" s="90"/>
      <c r="AB1193" s="90"/>
      <c r="AC1193" s="90"/>
      <c r="AD1193" s="90"/>
      <c r="AE1193" s="90"/>
      <c r="AF1193" s="90"/>
      <c r="AG1193" s="90"/>
      <c r="AH1193" s="90"/>
    </row>
    <row r="1194" spans="1:34" s="91" customFormat="1" ht="15">
      <c r="A1194" s="99"/>
      <c r="B1194" s="99"/>
      <c r="C1194" s="99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77"/>
      <c r="W1194" s="90"/>
      <c r="X1194" s="90"/>
      <c r="Y1194" s="90"/>
      <c r="Z1194" s="90"/>
      <c r="AA1194" s="90"/>
      <c r="AB1194" s="90"/>
      <c r="AC1194" s="90"/>
      <c r="AD1194" s="90"/>
      <c r="AE1194" s="90"/>
      <c r="AF1194" s="90"/>
      <c r="AG1194" s="90"/>
      <c r="AH1194" s="90"/>
    </row>
    <row r="1195" spans="1:34" s="91" customFormat="1" ht="15">
      <c r="A1195" s="99"/>
      <c r="B1195" s="99"/>
      <c r="C1195" s="99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77"/>
      <c r="W1195" s="90"/>
      <c r="X1195" s="90"/>
      <c r="Y1195" s="90"/>
      <c r="Z1195" s="90"/>
      <c r="AA1195" s="90"/>
      <c r="AB1195" s="90"/>
      <c r="AC1195" s="90"/>
      <c r="AD1195" s="90"/>
      <c r="AE1195" s="90"/>
      <c r="AF1195" s="90"/>
      <c r="AG1195" s="90"/>
      <c r="AH1195" s="90"/>
    </row>
    <row r="1196" spans="1:34" s="91" customFormat="1" ht="15">
      <c r="A1196" s="99"/>
      <c r="B1196" s="99"/>
      <c r="C1196" s="99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77"/>
      <c r="W1196" s="90"/>
      <c r="X1196" s="90"/>
      <c r="Y1196" s="90"/>
      <c r="Z1196" s="90"/>
      <c r="AA1196" s="90"/>
      <c r="AB1196" s="90"/>
      <c r="AC1196" s="90"/>
      <c r="AD1196" s="90"/>
      <c r="AE1196" s="90"/>
      <c r="AF1196" s="90"/>
      <c r="AG1196" s="90"/>
      <c r="AH1196" s="90"/>
    </row>
    <row r="1197" spans="1:34" s="91" customFormat="1" ht="15">
      <c r="A1197" s="99"/>
      <c r="B1197" s="99"/>
      <c r="C1197" s="99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77"/>
      <c r="W1197" s="90"/>
      <c r="X1197" s="90"/>
      <c r="Y1197" s="90"/>
      <c r="Z1197" s="90"/>
      <c r="AA1197" s="90"/>
      <c r="AB1197" s="90"/>
      <c r="AC1197" s="90"/>
      <c r="AD1197" s="90"/>
      <c r="AE1197" s="90"/>
      <c r="AF1197" s="90"/>
      <c r="AG1197" s="90"/>
      <c r="AH1197" s="90"/>
    </row>
    <row r="1198" spans="1:34" s="91" customFormat="1" ht="15">
      <c r="A1198" s="99"/>
      <c r="B1198" s="99"/>
      <c r="C1198" s="99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77"/>
      <c r="W1198" s="90"/>
      <c r="X1198" s="90"/>
      <c r="Y1198" s="90"/>
      <c r="Z1198" s="90"/>
      <c r="AA1198" s="90"/>
      <c r="AB1198" s="90"/>
      <c r="AC1198" s="90"/>
      <c r="AD1198" s="90"/>
      <c r="AE1198" s="90"/>
      <c r="AF1198" s="90"/>
      <c r="AG1198" s="90"/>
      <c r="AH1198" s="90"/>
    </row>
    <row r="1199" spans="1:34" s="91" customFormat="1" ht="15">
      <c r="A1199" s="99"/>
      <c r="B1199" s="99"/>
      <c r="C1199" s="99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77"/>
      <c r="W1199" s="90"/>
      <c r="X1199" s="90"/>
      <c r="Y1199" s="90"/>
      <c r="Z1199" s="90"/>
      <c r="AA1199" s="90"/>
      <c r="AB1199" s="90"/>
      <c r="AC1199" s="90"/>
      <c r="AD1199" s="90"/>
      <c r="AE1199" s="90"/>
      <c r="AF1199" s="90"/>
      <c r="AG1199" s="90"/>
      <c r="AH1199" s="90"/>
    </row>
    <row r="1200" spans="1:34" s="91" customFormat="1" ht="15">
      <c r="A1200" s="99"/>
      <c r="B1200" s="99"/>
      <c r="C1200" s="99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77"/>
      <c r="W1200" s="90"/>
      <c r="X1200" s="90"/>
      <c r="Y1200" s="90"/>
      <c r="Z1200" s="90"/>
      <c r="AA1200" s="90"/>
      <c r="AB1200" s="90"/>
      <c r="AC1200" s="90"/>
      <c r="AD1200" s="90"/>
      <c r="AE1200" s="90"/>
      <c r="AF1200" s="90"/>
      <c r="AG1200" s="90"/>
      <c r="AH1200" s="90"/>
    </row>
    <row r="1201" spans="1:34" s="91" customFormat="1" ht="15">
      <c r="A1201" s="99"/>
      <c r="B1201" s="99"/>
      <c r="C1201" s="99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77"/>
      <c r="W1201" s="90"/>
      <c r="X1201" s="90"/>
      <c r="Y1201" s="90"/>
      <c r="Z1201" s="90"/>
      <c r="AA1201" s="90"/>
      <c r="AB1201" s="90"/>
      <c r="AC1201" s="90"/>
      <c r="AD1201" s="90"/>
      <c r="AE1201" s="90"/>
      <c r="AF1201" s="90"/>
      <c r="AG1201" s="90"/>
      <c r="AH1201" s="90"/>
    </row>
    <row r="1202" spans="1:34" s="91" customFormat="1" ht="15">
      <c r="A1202" s="99"/>
      <c r="B1202" s="99"/>
      <c r="C1202" s="99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77"/>
      <c r="W1202" s="90"/>
      <c r="X1202" s="90"/>
      <c r="Y1202" s="90"/>
      <c r="Z1202" s="90"/>
      <c r="AA1202" s="90"/>
      <c r="AB1202" s="90"/>
      <c r="AC1202" s="90"/>
      <c r="AD1202" s="90"/>
      <c r="AE1202" s="90"/>
      <c r="AF1202" s="90"/>
      <c r="AG1202" s="90"/>
      <c r="AH1202" s="90"/>
    </row>
    <row r="1203" spans="1:34" s="91" customFormat="1" ht="15">
      <c r="A1203" s="99"/>
      <c r="B1203" s="99"/>
      <c r="C1203" s="99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77"/>
      <c r="W1203" s="90"/>
      <c r="X1203" s="90"/>
      <c r="Y1203" s="90"/>
      <c r="Z1203" s="90"/>
      <c r="AA1203" s="90"/>
      <c r="AB1203" s="90"/>
      <c r="AC1203" s="90"/>
      <c r="AD1203" s="90"/>
      <c r="AE1203" s="90"/>
      <c r="AF1203" s="90"/>
      <c r="AG1203" s="90"/>
      <c r="AH1203" s="90"/>
    </row>
    <row r="1204" spans="1:34" s="91" customFormat="1" ht="15">
      <c r="A1204" s="99"/>
      <c r="B1204" s="99"/>
      <c r="C1204" s="99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77"/>
      <c r="W1204" s="90"/>
      <c r="X1204" s="90"/>
      <c r="Y1204" s="90"/>
      <c r="Z1204" s="90"/>
      <c r="AA1204" s="90"/>
      <c r="AB1204" s="90"/>
      <c r="AC1204" s="90"/>
      <c r="AD1204" s="90"/>
      <c r="AE1204" s="90"/>
      <c r="AF1204" s="90"/>
      <c r="AG1204" s="90"/>
      <c r="AH1204" s="90"/>
    </row>
    <row r="1205" spans="1:34" s="91" customFormat="1" ht="15">
      <c r="A1205" s="99"/>
      <c r="B1205" s="99"/>
      <c r="C1205" s="99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77"/>
      <c r="W1205" s="90"/>
      <c r="X1205" s="90"/>
      <c r="Y1205" s="90"/>
      <c r="Z1205" s="90"/>
      <c r="AA1205" s="90"/>
      <c r="AB1205" s="90"/>
      <c r="AC1205" s="90"/>
      <c r="AD1205" s="90"/>
      <c r="AE1205" s="90"/>
      <c r="AF1205" s="90"/>
      <c r="AG1205" s="90"/>
      <c r="AH1205" s="90"/>
    </row>
    <row r="1206" spans="1:34" s="91" customFormat="1" ht="15">
      <c r="A1206" s="99"/>
      <c r="B1206" s="99"/>
      <c r="C1206" s="99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77"/>
      <c r="W1206" s="90"/>
      <c r="X1206" s="90"/>
      <c r="Y1206" s="90"/>
      <c r="Z1206" s="90"/>
      <c r="AA1206" s="90"/>
      <c r="AB1206" s="90"/>
      <c r="AC1206" s="90"/>
      <c r="AD1206" s="90"/>
      <c r="AE1206" s="90"/>
      <c r="AF1206" s="90"/>
      <c r="AG1206" s="90"/>
      <c r="AH1206" s="90"/>
    </row>
    <row r="1207" spans="1:34" s="91" customFormat="1" ht="15">
      <c r="A1207" s="99"/>
      <c r="B1207" s="99"/>
      <c r="C1207" s="99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77"/>
      <c r="W1207" s="90"/>
      <c r="X1207" s="90"/>
      <c r="Y1207" s="90"/>
      <c r="Z1207" s="90"/>
      <c r="AA1207" s="90"/>
      <c r="AB1207" s="90"/>
      <c r="AC1207" s="90"/>
      <c r="AD1207" s="90"/>
      <c r="AE1207" s="90"/>
      <c r="AF1207" s="90"/>
      <c r="AG1207" s="90"/>
      <c r="AH1207" s="90"/>
    </row>
    <row r="1208" spans="1:34" s="91" customFormat="1" ht="15">
      <c r="A1208" s="99"/>
      <c r="B1208" s="99"/>
      <c r="C1208" s="99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77"/>
      <c r="W1208" s="90"/>
      <c r="X1208" s="90"/>
      <c r="Y1208" s="90"/>
      <c r="Z1208" s="90"/>
      <c r="AA1208" s="90"/>
      <c r="AB1208" s="90"/>
      <c r="AC1208" s="90"/>
      <c r="AD1208" s="90"/>
      <c r="AE1208" s="90"/>
      <c r="AF1208" s="90"/>
      <c r="AG1208" s="90"/>
      <c r="AH1208" s="90"/>
    </row>
    <row r="1209" spans="1:34" s="91" customFormat="1" ht="15">
      <c r="A1209" s="99"/>
      <c r="B1209" s="99"/>
      <c r="C1209" s="99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77"/>
      <c r="W1209" s="90"/>
      <c r="X1209" s="90"/>
      <c r="Y1209" s="90"/>
      <c r="Z1209" s="90"/>
      <c r="AA1209" s="90"/>
      <c r="AB1209" s="90"/>
      <c r="AC1209" s="90"/>
      <c r="AD1209" s="90"/>
      <c r="AE1209" s="90"/>
      <c r="AF1209" s="90"/>
      <c r="AG1209" s="90"/>
      <c r="AH1209" s="90"/>
    </row>
    <row r="1210" spans="1:34" s="91" customFormat="1" ht="15">
      <c r="A1210" s="99"/>
      <c r="B1210" s="99"/>
      <c r="C1210" s="99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77"/>
      <c r="W1210" s="90"/>
      <c r="X1210" s="90"/>
      <c r="Y1210" s="90"/>
      <c r="Z1210" s="90"/>
      <c r="AA1210" s="90"/>
      <c r="AB1210" s="90"/>
      <c r="AC1210" s="90"/>
      <c r="AD1210" s="90"/>
      <c r="AE1210" s="90"/>
      <c r="AF1210" s="90"/>
      <c r="AG1210" s="90"/>
      <c r="AH1210" s="90"/>
    </row>
    <row r="1211" spans="1:34" s="91" customFormat="1" ht="15">
      <c r="A1211" s="99"/>
      <c r="B1211" s="99"/>
      <c r="C1211" s="99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77"/>
      <c r="W1211" s="90"/>
      <c r="X1211" s="90"/>
      <c r="Y1211" s="90"/>
      <c r="Z1211" s="90"/>
      <c r="AA1211" s="90"/>
      <c r="AB1211" s="90"/>
      <c r="AC1211" s="90"/>
      <c r="AD1211" s="90"/>
      <c r="AE1211" s="90"/>
      <c r="AF1211" s="90"/>
      <c r="AG1211" s="90"/>
      <c r="AH1211" s="90"/>
    </row>
    <row r="1212" spans="1:34" s="91" customFormat="1" ht="15">
      <c r="A1212" s="99"/>
      <c r="B1212" s="99"/>
      <c r="C1212" s="99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77"/>
      <c r="W1212" s="90"/>
      <c r="X1212" s="90"/>
      <c r="Y1212" s="90"/>
      <c r="Z1212" s="90"/>
      <c r="AA1212" s="90"/>
      <c r="AB1212" s="90"/>
      <c r="AC1212" s="90"/>
      <c r="AD1212" s="90"/>
      <c r="AE1212" s="90"/>
      <c r="AF1212" s="90"/>
      <c r="AG1212" s="90"/>
      <c r="AH1212" s="90"/>
    </row>
    <row r="1213" spans="1:34" s="91" customFormat="1" ht="15">
      <c r="A1213" s="99"/>
      <c r="B1213" s="99"/>
      <c r="C1213" s="99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77"/>
      <c r="W1213" s="90"/>
      <c r="X1213" s="90"/>
      <c r="Y1213" s="90"/>
      <c r="Z1213" s="90"/>
      <c r="AA1213" s="90"/>
      <c r="AB1213" s="90"/>
      <c r="AC1213" s="90"/>
      <c r="AD1213" s="90"/>
      <c r="AE1213" s="90"/>
      <c r="AF1213" s="90"/>
      <c r="AG1213" s="90"/>
      <c r="AH1213" s="90"/>
    </row>
    <row r="1214" spans="1:34" s="91" customFormat="1" ht="15">
      <c r="A1214" s="99"/>
      <c r="B1214" s="99"/>
      <c r="C1214" s="99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77"/>
      <c r="W1214" s="90"/>
      <c r="X1214" s="90"/>
      <c r="Y1214" s="90"/>
      <c r="Z1214" s="90"/>
      <c r="AA1214" s="90"/>
      <c r="AB1214" s="90"/>
      <c r="AC1214" s="90"/>
      <c r="AD1214" s="90"/>
      <c r="AE1214" s="90"/>
      <c r="AF1214" s="90"/>
      <c r="AG1214" s="90"/>
      <c r="AH1214" s="90"/>
    </row>
    <row r="1215" spans="1:34" s="91" customFormat="1" ht="15">
      <c r="A1215" s="99"/>
      <c r="B1215" s="99"/>
      <c r="C1215" s="99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77"/>
      <c r="W1215" s="90"/>
      <c r="X1215" s="90"/>
      <c r="Y1215" s="90"/>
      <c r="Z1215" s="90"/>
      <c r="AA1215" s="90"/>
      <c r="AB1215" s="90"/>
      <c r="AC1215" s="90"/>
      <c r="AD1215" s="90"/>
      <c r="AE1215" s="90"/>
      <c r="AF1215" s="90"/>
      <c r="AG1215" s="90"/>
      <c r="AH1215" s="90"/>
    </row>
    <row r="1216" spans="1:34" s="91" customFormat="1" ht="15">
      <c r="A1216" s="99"/>
      <c r="B1216" s="99"/>
      <c r="C1216" s="99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77"/>
      <c r="W1216" s="90"/>
      <c r="X1216" s="90"/>
      <c r="Y1216" s="90"/>
      <c r="Z1216" s="90"/>
      <c r="AA1216" s="90"/>
      <c r="AB1216" s="90"/>
      <c r="AC1216" s="90"/>
      <c r="AD1216" s="90"/>
      <c r="AE1216" s="90"/>
      <c r="AF1216" s="90"/>
      <c r="AG1216" s="90"/>
      <c r="AH1216" s="90"/>
    </row>
    <row r="1217" spans="1:34" s="91" customFormat="1" ht="15">
      <c r="A1217" s="99"/>
      <c r="B1217" s="99"/>
      <c r="C1217" s="99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77"/>
      <c r="W1217" s="90"/>
      <c r="X1217" s="90"/>
      <c r="Y1217" s="90"/>
      <c r="Z1217" s="90"/>
      <c r="AA1217" s="90"/>
      <c r="AB1217" s="90"/>
      <c r="AC1217" s="90"/>
      <c r="AD1217" s="90"/>
      <c r="AE1217" s="90"/>
      <c r="AF1217" s="90"/>
      <c r="AG1217" s="90"/>
      <c r="AH1217" s="90"/>
    </row>
    <row r="1218" spans="1:34" s="91" customFormat="1" ht="15">
      <c r="A1218" s="99"/>
      <c r="B1218" s="99"/>
      <c r="C1218" s="99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77"/>
      <c r="W1218" s="90"/>
      <c r="X1218" s="90"/>
      <c r="Y1218" s="90"/>
      <c r="Z1218" s="90"/>
      <c r="AA1218" s="90"/>
      <c r="AB1218" s="90"/>
      <c r="AC1218" s="90"/>
      <c r="AD1218" s="90"/>
      <c r="AE1218" s="90"/>
      <c r="AF1218" s="90"/>
      <c r="AG1218" s="90"/>
      <c r="AH1218" s="90"/>
    </row>
    <row r="1219" spans="1:34" s="91" customFormat="1" ht="15">
      <c r="A1219" s="99"/>
      <c r="B1219" s="99"/>
      <c r="C1219" s="99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77"/>
      <c r="W1219" s="90"/>
      <c r="X1219" s="90"/>
      <c r="Y1219" s="90"/>
      <c r="Z1219" s="90"/>
      <c r="AA1219" s="90"/>
      <c r="AB1219" s="90"/>
      <c r="AC1219" s="90"/>
      <c r="AD1219" s="90"/>
      <c r="AE1219" s="90"/>
      <c r="AF1219" s="90"/>
      <c r="AG1219" s="90"/>
      <c r="AH1219" s="90"/>
    </row>
    <row r="1220" spans="1:34" s="91" customFormat="1" ht="15">
      <c r="A1220" s="99"/>
      <c r="B1220" s="99"/>
      <c r="C1220" s="99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77"/>
      <c r="W1220" s="90"/>
      <c r="X1220" s="90"/>
      <c r="Y1220" s="90"/>
      <c r="Z1220" s="90"/>
      <c r="AA1220" s="90"/>
      <c r="AB1220" s="90"/>
      <c r="AC1220" s="90"/>
      <c r="AD1220" s="90"/>
      <c r="AE1220" s="90"/>
      <c r="AF1220" s="90"/>
      <c r="AG1220" s="90"/>
      <c r="AH1220" s="90"/>
    </row>
    <row r="1221" spans="1:34" s="91" customFormat="1" ht="15">
      <c r="A1221" s="99"/>
      <c r="B1221" s="99"/>
      <c r="C1221" s="99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77"/>
      <c r="W1221" s="90"/>
      <c r="X1221" s="90"/>
      <c r="Y1221" s="90"/>
      <c r="Z1221" s="90"/>
      <c r="AA1221" s="90"/>
      <c r="AB1221" s="90"/>
      <c r="AC1221" s="90"/>
      <c r="AD1221" s="90"/>
      <c r="AE1221" s="90"/>
      <c r="AF1221" s="90"/>
      <c r="AG1221" s="90"/>
      <c r="AH1221" s="90"/>
    </row>
    <row r="1222" spans="1:34" s="91" customFormat="1" ht="15">
      <c r="A1222" s="99"/>
      <c r="B1222" s="99"/>
      <c r="C1222" s="99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77"/>
      <c r="W1222" s="90"/>
      <c r="X1222" s="90"/>
      <c r="Y1222" s="90"/>
      <c r="Z1222" s="90"/>
      <c r="AA1222" s="90"/>
      <c r="AB1222" s="90"/>
      <c r="AC1222" s="90"/>
      <c r="AD1222" s="90"/>
      <c r="AE1222" s="90"/>
      <c r="AF1222" s="90"/>
      <c r="AG1222" s="90"/>
      <c r="AH1222" s="90"/>
    </row>
    <row r="1223" spans="1:34" s="91" customFormat="1" ht="15">
      <c r="A1223" s="99"/>
      <c r="B1223" s="99"/>
      <c r="C1223" s="99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77"/>
      <c r="W1223" s="90"/>
      <c r="X1223" s="90"/>
      <c r="Y1223" s="90"/>
      <c r="Z1223" s="90"/>
      <c r="AA1223" s="90"/>
      <c r="AB1223" s="90"/>
      <c r="AC1223" s="90"/>
      <c r="AD1223" s="90"/>
      <c r="AE1223" s="90"/>
      <c r="AF1223" s="90"/>
      <c r="AG1223" s="90"/>
      <c r="AH1223" s="90"/>
    </row>
    <row r="1224" spans="1:34" s="91" customFormat="1" ht="15">
      <c r="A1224" s="99"/>
      <c r="B1224" s="99"/>
      <c r="C1224" s="99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77"/>
      <c r="W1224" s="90"/>
      <c r="X1224" s="90"/>
      <c r="Y1224" s="90"/>
      <c r="Z1224" s="90"/>
      <c r="AA1224" s="90"/>
      <c r="AB1224" s="90"/>
      <c r="AC1224" s="90"/>
      <c r="AD1224" s="90"/>
      <c r="AE1224" s="90"/>
      <c r="AF1224" s="90"/>
      <c r="AG1224" s="90"/>
      <c r="AH1224" s="90"/>
    </row>
    <row r="1225" spans="1:34" s="91" customFormat="1" ht="15">
      <c r="A1225" s="99"/>
      <c r="B1225" s="99"/>
      <c r="C1225" s="99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77"/>
      <c r="W1225" s="90"/>
      <c r="X1225" s="90"/>
      <c r="Y1225" s="90"/>
      <c r="Z1225" s="90"/>
      <c r="AA1225" s="90"/>
      <c r="AB1225" s="90"/>
      <c r="AC1225" s="90"/>
      <c r="AD1225" s="90"/>
      <c r="AE1225" s="90"/>
      <c r="AF1225" s="90"/>
      <c r="AG1225" s="90"/>
      <c r="AH1225" s="90"/>
    </row>
    <row r="1226" spans="1:34" s="91" customFormat="1" ht="15">
      <c r="A1226" s="99"/>
      <c r="B1226" s="99"/>
      <c r="C1226" s="99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77"/>
      <c r="W1226" s="90"/>
      <c r="X1226" s="90"/>
      <c r="Y1226" s="90"/>
      <c r="Z1226" s="90"/>
      <c r="AA1226" s="90"/>
      <c r="AB1226" s="90"/>
      <c r="AC1226" s="90"/>
      <c r="AD1226" s="90"/>
      <c r="AE1226" s="90"/>
      <c r="AF1226" s="90"/>
      <c r="AG1226" s="90"/>
      <c r="AH1226" s="90"/>
    </row>
    <row r="1227" spans="1:34" s="91" customFormat="1" ht="15">
      <c r="A1227" s="99"/>
      <c r="B1227" s="99"/>
      <c r="C1227" s="99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77"/>
      <c r="W1227" s="90"/>
      <c r="X1227" s="90"/>
      <c r="Y1227" s="90"/>
      <c r="Z1227" s="90"/>
      <c r="AA1227" s="90"/>
      <c r="AB1227" s="90"/>
      <c r="AC1227" s="90"/>
      <c r="AD1227" s="90"/>
      <c r="AE1227" s="90"/>
      <c r="AF1227" s="90"/>
      <c r="AG1227" s="90"/>
      <c r="AH1227" s="90"/>
    </row>
    <row r="1228" spans="1:34" s="91" customFormat="1" ht="15">
      <c r="A1228" s="99"/>
      <c r="B1228" s="99"/>
      <c r="C1228" s="99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77"/>
      <c r="W1228" s="90"/>
      <c r="X1228" s="90"/>
      <c r="Y1228" s="90"/>
      <c r="Z1228" s="90"/>
      <c r="AA1228" s="90"/>
      <c r="AB1228" s="90"/>
      <c r="AC1228" s="90"/>
      <c r="AD1228" s="90"/>
      <c r="AE1228" s="90"/>
      <c r="AF1228" s="90"/>
      <c r="AG1228" s="90"/>
      <c r="AH1228" s="90"/>
    </row>
    <row r="1229" spans="1:34" s="91" customFormat="1" ht="15">
      <c r="A1229" s="99"/>
      <c r="B1229" s="99"/>
      <c r="C1229" s="99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77"/>
      <c r="W1229" s="90"/>
      <c r="X1229" s="90"/>
      <c r="Y1229" s="90"/>
      <c r="Z1229" s="90"/>
      <c r="AA1229" s="90"/>
      <c r="AB1229" s="90"/>
      <c r="AC1229" s="90"/>
      <c r="AD1229" s="90"/>
      <c r="AE1229" s="90"/>
      <c r="AF1229" s="90"/>
      <c r="AG1229" s="90"/>
      <c r="AH1229" s="90"/>
    </row>
    <row r="1230" spans="1:34" s="91" customFormat="1" ht="15">
      <c r="A1230" s="99"/>
      <c r="B1230" s="99"/>
      <c r="C1230" s="99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77"/>
      <c r="W1230" s="90"/>
      <c r="X1230" s="90"/>
      <c r="Y1230" s="90"/>
      <c r="Z1230" s="90"/>
      <c r="AA1230" s="90"/>
      <c r="AB1230" s="90"/>
      <c r="AC1230" s="90"/>
      <c r="AD1230" s="90"/>
      <c r="AE1230" s="90"/>
      <c r="AF1230" s="90"/>
      <c r="AG1230" s="90"/>
      <c r="AH1230" s="90"/>
    </row>
    <row r="1231" spans="1:34" s="91" customFormat="1" ht="15">
      <c r="A1231" s="99"/>
      <c r="B1231" s="99"/>
      <c r="C1231" s="99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77"/>
      <c r="W1231" s="90"/>
      <c r="X1231" s="90"/>
      <c r="Y1231" s="90"/>
      <c r="Z1231" s="90"/>
      <c r="AA1231" s="90"/>
      <c r="AB1231" s="90"/>
      <c r="AC1231" s="90"/>
      <c r="AD1231" s="90"/>
      <c r="AE1231" s="90"/>
      <c r="AF1231" s="90"/>
      <c r="AG1231" s="90"/>
      <c r="AH1231" s="90"/>
    </row>
    <row r="1232" spans="1:34" s="91" customFormat="1" ht="15">
      <c r="A1232" s="99"/>
      <c r="B1232" s="99"/>
      <c r="C1232" s="99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77"/>
      <c r="W1232" s="90"/>
      <c r="X1232" s="90"/>
      <c r="Y1232" s="90"/>
      <c r="Z1232" s="90"/>
      <c r="AA1232" s="90"/>
      <c r="AB1232" s="90"/>
      <c r="AC1232" s="90"/>
      <c r="AD1232" s="90"/>
      <c r="AE1232" s="90"/>
      <c r="AF1232" s="90"/>
      <c r="AG1232" s="90"/>
      <c r="AH1232" s="90"/>
    </row>
    <row r="1233" spans="1:34" s="91" customFormat="1" ht="15">
      <c r="A1233" s="99"/>
      <c r="B1233" s="99"/>
      <c r="C1233" s="99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77"/>
      <c r="W1233" s="90"/>
      <c r="X1233" s="90"/>
      <c r="Y1233" s="90"/>
      <c r="Z1233" s="90"/>
      <c r="AA1233" s="90"/>
      <c r="AB1233" s="90"/>
      <c r="AC1233" s="90"/>
      <c r="AD1233" s="90"/>
      <c r="AE1233" s="90"/>
      <c r="AF1233" s="90"/>
      <c r="AG1233" s="90"/>
      <c r="AH1233" s="90"/>
    </row>
    <row r="1234" spans="1:34" s="91" customFormat="1" ht="15">
      <c r="A1234" s="99"/>
      <c r="B1234" s="99"/>
      <c r="C1234" s="99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77"/>
      <c r="W1234" s="90"/>
      <c r="X1234" s="90"/>
      <c r="Y1234" s="90"/>
      <c r="Z1234" s="90"/>
      <c r="AA1234" s="90"/>
      <c r="AB1234" s="90"/>
      <c r="AC1234" s="90"/>
      <c r="AD1234" s="90"/>
      <c r="AE1234" s="90"/>
      <c r="AF1234" s="90"/>
      <c r="AG1234" s="90"/>
      <c r="AH1234" s="90"/>
    </row>
    <row r="1235" spans="1:34" s="91" customFormat="1" ht="15">
      <c r="A1235" s="99"/>
      <c r="B1235" s="99"/>
      <c r="C1235" s="99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77"/>
      <c r="W1235" s="90"/>
      <c r="X1235" s="90"/>
      <c r="Y1235" s="90"/>
      <c r="Z1235" s="90"/>
      <c r="AA1235" s="90"/>
      <c r="AB1235" s="90"/>
      <c r="AC1235" s="90"/>
      <c r="AD1235" s="90"/>
      <c r="AE1235" s="90"/>
      <c r="AF1235" s="90"/>
      <c r="AG1235" s="90"/>
      <c r="AH1235" s="90"/>
    </row>
    <row r="1236" spans="1:34" s="91" customFormat="1" ht="15">
      <c r="A1236" s="99"/>
      <c r="B1236" s="99"/>
      <c r="C1236" s="99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77"/>
      <c r="W1236" s="90"/>
      <c r="X1236" s="90"/>
      <c r="Y1236" s="90"/>
      <c r="Z1236" s="90"/>
      <c r="AA1236" s="90"/>
      <c r="AB1236" s="90"/>
      <c r="AC1236" s="90"/>
      <c r="AD1236" s="90"/>
      <c r="AE1236" s="90"/>
      <c r="AF1236" s="90"/>
      <c r="AG1236" s="90"/>
      <c r="AH1236" s="90"/>
    </row>
    <row r="1237" spans="1:34" s="91" customFormat="1" ht="15">
      <c r="A1237" s="99"/>
      <c r="B1237" s="99"/>
      <c r="C1237" s="99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77"/>
      <c r="W1237" s="90"/>
      <c r="X1237" s="90"/>
      <c r="Y1237" s="90"/>
      <c r="Z1237" s="90"/>
      <c r="AA1237" s="90"/>
      <c r="AB1237" s="90"/>
      <c r="AC1237" s="90"/>
      <c r="AD1237" s="90"/>
      <c r="AE1237" s="90"/>
      <c r="AF1237" s="90"/>
      <c r="AG1237" s="90"/>
      <c r="AH1237" s="90"/>
    </row>
    <row r="1238" spans="1:34" s="91" customFormat="1" ht="15">
      <c r="A1238" s="99"/>
      <c r="B1238" s="99"/>
      <c r="C1238" s="99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77"/>
      <c r="W1238" s="90"/>
      <c r="X1238" s="90"/>
      <c r="Y1238" s="90"/>
      <c r="Z1238" s="90"/>
      <c r="AA1238" s="90"/>
      <c r="AB1238" s="90"/>
      <c r="AC1238" s="90"/>
      <c r="AD1238" s="90"/>
      <c r="AE1238" s="90"/>
      <c r="AF1238" s="90"/>
      <c r="AG1238" s="90"/>
      <c r="AH1238" s="90"/>
    </row>
    <row r="1239" spans="1:34" s="91" customFormat="1" ht="15">
      <c r="A1239" s="99"/>
      <c r="B1239" s="99"/>
      <c r="C1239" s="99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77"/>
      <c r="W1239" s="90"/>
      <c r="X1239" s="90"/>
      <c r="Y1239" s="90"/>
      <c r="Z1239" s="90"/>
      <c r="AA1239" s="90"/>
      <c r="AB1239" s="90"/>
      <c r="AC1239" s="90"/>
      <c r="AD1239" s="90"/>
      <c r="AE1239" s="90"/>
      <c r="AF1239" s="90"/>
      <c r="AG1239" s="90"/>
      <c r="AH1239" s="90"/>
    </row>
    <row r="1240" spans="1:34" s="91" customFormat="1" ht="15">
      <c r="A1240" s="99"/>
      <c r="B1240" s="99"/>
      <c r="C1240" s="99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77"/>
      <c r="W1240" s="90"/>
      <c r="X1240" s="90"/>
      <c r="Y1240" s="90"/>
      <c r="Z1240" s="90"/>
      <c r="AA1240" s="90"/>
      <c r="AB1240" s="90"/>
      <c r="AC1240" s="90"/>
      <c r="AD1240" s="90"/>
      <c r="AE1240" s="90"/>
      <c r="AF1240" s="90"/>
      <c r="AG1240" s="90"/>
      <c r="AH1240" s="90"/>
    </row>
    <row r="1241" spans="1:34" s="91" customFormat="1" ht="15">
      <c r="A1241" s="99"/>
      <c r="B1241" s="99"/>
      <c r="C1241" s="99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77"/>
      <c r="W1241" s="90"/>
      <c r="X1241" s="90"/>
      <c r="Y1241" s="90"/>
      <c r="Z1241" s="90"/>
      <c r="AA1241" s="90"/>
      <c r="AB1241" s="90"/>
      <c r="AC1241" s="90"/>
      <c r="AD1241" s="90"/>
      <c r="AE1241" s="90"/>
      <c r="AF1241" s="90"/>
      <c r="AG1241" s="90"/>
      <c r="AH1241" s="90"/>
    </row>
    <row r="1242" spans="1:34" s="91" customFormat="1" ht="15">
      <c r="A1242" s="99"/>
      <c r="B1242" s="99"/>
      <c r="C1242" s="99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77"/>
      <c r="W1242" s="90"/>
      <c r="X1242" s="90"/>
      <c r="Y1242" s="90"/>
      <c r="Z1242" s="90"/>
      <c r="AA1242" s="90"/>
      <c r="AB1242" s="90"/>
      <c r="AC1242" s="90"/>
      <c r="AD1242" s="90"/>
      <c r="AE1242" s="90"/>
      <c r="AF1242" s="90"/>
      <c r="AG1242" s="90"/>
      <c r="AH1242" s="90"/>
    </row>
    <row r="1243" spans="1:34" s="91" customFormat="1" ht="15">
      <c r="A1243" s="99"/>
      <c r="B1243" s="99"/>
      <c r="C1243" s="99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77"/>
      <c r="W1243" s="90"/>
      <c r="X1243" s="90"/>
      <c r="Y1243" s="90"/>
      <c r="Z1243" s="90"/>
      <c r="AA1243" s="90"/>
      <c r="AB1243" s="90"/>
      <c r="AC1243" s="90"/>
      <c r="AD1243" s="90"/>
      <c r="AE1243" s="90"/>
      <c r="AF1243" s="90"/>
      <c r="AG1243" s="90"/>
      <c r="AH1243" s="90"/>
    </row>
    <row r="1244" spans="1:34" s="91" customFormat="1" ht="15">
      <c r="A1244" s="99"/>
      <c r="B1244" s="99"/>
      <c r="C1244" s="99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77"/>
      <c r="W1244" s="90"/>
      <c r="X1244" s="90"/>
      <c r="Y1244" s="90"/>
      <c r="Z1244" s="90"/>
      <c r="AA1244" s="90"/>
      <c r="AB1244" s="90"/>
      <c r="AC1244" s="90"/>
      <c r="AD1244" s="90"/>
      <c r="AE1244" s="90"/>
      <c r="AF1244" s="90"/>
      <c r="AG1244" s="90"/>
      <c r="AH1244" s="90"/>
    </row>
    <row r="1245" spans="1:34" s="91" customFormat="1" ht="15">
      <c r="A1245" s="99"/>
      <c r="B1245" s="99"/>
      <c r="C1245" s="99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77"/>
      <c r="W1245" s="90"/>
      <c r="X1245" s="90"/>
      <c r="Y1245" s="90"/>
      <c r="Z1245" s="90"/>
      <c r="AA1245" s="90"/>
      <c r="AB1245" s="90"/>
      <c r="AC1245" s="90"/>
      <c r="AD1245" s="90"/>
      <c r="AE1245" s="90"/>
      <c r="AF1245" s="90"/>
      <c r="AG1245" s="90"/>
      <c r="AH1245" s="90"/>
    </row>
    <row r="1246" spans="1:34" s="91" customFormat="1" ht="15">
      <c r="A1246" s="99"/>
      <c r="B1246" s="99"/>
      <c r="C1246" s="99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77"/>
      <c r="W1246" s="90"/>
      <c r="X1246" s="90"/>
      <c r="Y1246" s="90"/>
      <c r="Z1246" s="90"/>
      <c r="AA1246" s="90"/>
      <c r="AB1246" s="90"/>
      <c r="AC1246" s="90"/>
      <c r="AD1246" s="90"/>
      <c r="AE1246" s="90"/>
      <c r="AF1246" s="90"/>
      <c r="AG1246" s="90"/>
      <c r="AH1246" s="90"/>
    </row>
    <row r="1247" spans="1:34" s="91" customFormat="1" ht="15">
      <c r="A1247" s="99"/>
      <c r="B1247" s="99"/>
      <c r="C1247" s="99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77"/>
      <c r="W1247" s="90"/>
      <c r="X1247" s="90"/>
      <c r="Y1247" s="90"/>
      <c r="Z1247" s="90"/>
      <c r="AA1247" s="90"/>
      <c r="AB1247" s="90"/>
      <c r="AC1247" s="90"/>
      <c r="AD1247" s="90"/>
      <c r="AE1247" s="90"/>
      <c r="AF1247" s="90"/>
      <c r="AG1247" s="90"/>
      <c r="AH1247" s="90"/>
    </row>
    <row r="1248" spans="1:34" s="91" customFormat="1" ht="15">
      <c r="A1248" s="99"/>
      <c r="B1248" s="99"/>
      <c r="C1248" s="99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77"/>
      <c r="W1248" s="90"/>
      <c r="X1248" s="90"/>
      <c r="Y1248" s="90"/>
      <c r="Z1248" s="90"/>
      <c r="AA1248" s="90"/>
      <c r="AB1248" s="90"/>
      <c r="AC1248" s="90"/>
      <c r="AD1248" s="90"/>
      <c r="AE1248" s="90"/>
      <c r="AF1248" s="90"/>
      <c r="AG1248" s="90"/>
      <c r="AH1248" s="90"/>
    </row>
    <row r="1249" spans="1:34" s="91" customFormat="1" ht="15">
      <c r="A1249" s="99"/>
      <c r="B1249" s="99"/>
      <c r="C1249" s="99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77"/>
      <c r="W1249" s="90"/>
      <c r="X1249" s="90"/>
      <c r="Y1249" s="90"/>
      <c r="Z1249" s="90"/>
      <c r="AA1249" s="90"/>
      <c r="AB1249" s="90"/>
      <c r="AC1249" s="90"/>
      <c r="AD1249" s="90"/>
      <c r="AE1249" s="90"/>
      <c r="AF1249" s="90"/>
      <c r="AG1249" s="90"/>
      <c r="AH1249" s="90"/>
    </row>
    <row r="1250" spans="1:34" s="91" customFormat="1" ht="15">
      <c r="A1250" s="99"/>
      <c r="B1250" s="99"/>
      <c r="C1250" s="99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77"/>
      <c r="W1250" s="90"/>
      <c r="X1250" s="90"/>
      <c r="Y1250" s="90"/>
      <c r="Z1250" s="90"/>
      <c r="AA1250" s="90"/>
      <c r="AB1250" s="90"/>
      <c r="AC1250" s="90"/>
      <c r="AD1250" s="90"/>
      <c r="AE1250" s="90"/>
      <c r="AF1250" s="90"/>
      <c r="AG1250" s="90"/>
      <c r="AH1250" s="90"/>
    </row>
    <row r="1251" spans="1:34" s="91" customFormat="1" ht="15">
      <c r="A1251" s="99"/>
      <c r="B1251" s="99"/>
      <c r="C1251" s="99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77"/>
      <c r="W1251" s="90"/>
      <c r="X1251" s="90"/>
      <c r="Y1251" s="90"/>
      <c r="Z1251" s="90"/>
      <c r="AA1251" s="90"/>
      <c r="AB1251" s="90"/>
      <c r="AC1251" s="90"/>
      <c r="AD1251" s="90"/>
      <c r="AE1251" s="90"/>
      <c r="AF1251" s="90"/>
      <c r="AG1251" s="90"/>
      <c r="AH1251" s="90"/>
    </row>
    <row r="1252" spans="1:34" s="91" customFormat="1" ht="15">
      <c r="A1252" s="99"/>
      <c r="B1252" s="99"/>
      <c r="C1252" s="99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77"/>
      <c r="W1252" s="90"/>
      <c r="X1252" s="90"/>
      <c r="Y1252" s="90"/>
      <c r="Z1252" s="90"/>
      <c r="AA1252" s="90"/>
      <c r="AB1252" s="90"/>
      <c r="AC1252" s="90"/>
      <c r="AD1252" s="90"/>
      <c r="AE1252" s="90"/>
      <c r="AF1252" s="90"/>
      <c r="AG1252" s="90"/>
      <c r="AH1252" s="90"/>
    </row>
    <row r="1253" spans="1:34" s="91" customFormat="1" ht="15">
      <c r="A1253" s="99"/>
      <c r="B1253" s="99"/>
      <c r="C1253" s="99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77"/>
      <c r="W1253" s="90"/>
      <c r="X1253" s="90"/>
      <c r="Y1253" s="90"/>
      <c r="Z1253" s="90"/>
      <c r="AA1253" s="90"/>
      <c r="AB1253" s="90"/>
      <c r="AC1253" s="90"/>
      <c r="AD1253" s="90"/>
      <c r="AE1253" s="90"/>
      <c r="AF1253" s="90"/>
      <c r="AG1253" s="90"/>
      <c r="AH1253" s="90"/>
    </row>
    <row r="1254" spans="1:34" s="91" customFormat="1" ht="15">
      <c r="A1254" s="99"/>
      <c r="B1254" s="99"/>
      <c r="C1254" s="99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77"/>
      <c r="W1254" s="90"/>
      <c r="X1254" s="90"/>
      <c r="Y1254" s="90"/>
      <c r="Z1254" s="90"/>
      <c r="AA1254" s="90"/>
      <c r="AB1254" s="90"/>
      <c r="AC1254" s="90"/>
      <c r="AD1254" s="90"/>
      <c r="AE1254" s="90"/>
      <c r="AF1254" s="90"/>
      <c r="AG1254" s="90"/>
      <c r="AH1254" s="90"/>
    </row>
    <row r="1255" spans="1:34" s="91" customFormat="1" ht="15">
      <c r="A1255" s="99"/>
      <c r="B1255" s="99"/>
      <c r="C1255" s="99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77"/>
      <c r="W1255" s="90"/>
      <c r="X1255" s="90"/>
      <c r="Y1255" s="90"/>
      <c r="Z1255" s="90"/>
      <c r="AA1255" s="90"/>
      <c r="AB1255" s="90"/>
      <c r="AC1255" s="90"/>
      <c r="AD1255" s="90"/>
      <c r="AE1255" s="90"/>
      <c r="AF1255" s="90"/>
      <c r="AG1255" s="90"/>
      <c r="AH1255" s="90"/>
    </row>
    <row r="1256" spans="1:34" s="91" customFormat="1" ht="15">
      <c r="A1256" s="99"/>
      <c r="B1256" s="99"/>
      <c r="C1256" s="99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77"/>
      <c r="W1256" s="90"/>
      <c r="X1256" s="90"/>
      <c r="Y1256" s="90"/>
      <c r="Z1256" s="90"/>
      <c r="AA1256" s="90"/>
      <c r="AB1256" s="90"/>
      <c r="AC1256" s="90"/>
      <c r="AD1256" s="90"/>
      <c r="AE1256" s="90"/>
      <c r="AF1256" s="90"/>
      <c r="AG1256" s="90"/>
      <c r="AH1256" s="90"/>
    </row>
    <row r="1257" spans="1:34" s="91" customFormat="1" ht="15">
      <c r="A1257" s="99"/>
      <c r="B1257" s="99"/>
      <c r="C1257" s="99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77"/>
      <c r="W1257" s="90"/>
      <c r="X1257" s="90"/>
      <c r="Y1257" s="90"/>
      <c r="Z1257" s="90"/>
      <c r="AA1257" s="90"/>
      <c r="AB1257" s="90"/>
      <c r="AC1257" s="90"/>
      <c r="AD1257" s="90"/>
      <c r="AE1257" s="90"/>
      <c r="AF1257" s="90"/>
      <c r="AG1257" s="90"/>
      <c r="AH1257" s="90"/>
    </row>
    <row r="1258" spans="1:34" s="91" customFormat="1" ht="15">
      <c r="A1258" s="99"/>
      <c r="B1258" s="99"/>
      <c r="C1258" s="99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77"/>
      <c r="W1258" s="90"/>
      <c r="X1258" s="90"/>
      <c r="Y1258" s="90"/>
      <c r="Z1258" s="90"/>
      <c r="AA1258" s="90"/>
      <c r="AB1258" s="90"/>
      <c r="AC1258" s="90"/>
      <c r="AD1258" s="90"/>
      <c r="AE1258" s="90"/>
      <c r="AF1258" s="90"/>
      <c r="AG1258" s="90"/>
      <c r="AH1258" s="90"/>
    </row>
    <row r="1259" spans="1:34" s="91" customFormat="1" ht="15">
      <c r="A1259" s="99"/>
      <c r="B1259" s="99"/>
      <c r="C1259" s="99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77"/>
      <c r="W1259" s="90"/>
      <c r="X1259" s="90"/>
      <c r="Y1259" s="90"/>
      <c r="Z1259" s="90"/>
      <c r="AA1259" s="90"/>
      <c r="AB1259" s="90"/>
      <c r="AC1259" s="90"/>
      <c r="AD1259" s="90"/>
      <c r="AE1259" s="90"/>
      <c r="AF1259" s="90"/>
      <c r="AG1259" s="90"/>
      <c r="AH1259" s="90"/>
    </row>
    <row r="1260" spans="1:34" s="91" customFormat="1" ht="15">
      <c r="A1260" s="99"/>
      <c r="B1260" s="99"/>
      <c r="C1260" s="99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77"/>
      <c r="W1260" s="90"/>
      <c r="X1260" s="90"/>
      <c r="Y1260" s="90"/>
      <c r="Z1260" s="90"/>
      <c r="AA1260" s="90"/>
      <c r="AB1260" s="90"/>
      <c r="AC1260" s="90"/>
      <c r="AD1260" s="90"/>
      <c r="AE1260" s="90"/>
      <c r="AF1260" s="90"/>
      <c r="AG1260" s="90"/>
      <c r="AH1260" s="90"/>
    </row>
    <row r="1261" spans="1:34" s="91" customFormat="1" ht="15">
      <c r="A1261" s="99"/>
      <c r="B1261" s="99"/>
      <c r="C1261" s="99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77"/>
      <c r="W1261" s="90"/>
      <c r="X1261" s="90"/>
      <c r="Y1261" s="90"/>
      <c r="Z1261" s="90"/>
      <c r="AA1261" s="90"/>
      <c r="AB1261" s="90"/>
      <c r="AC1261" s="90"/>
      <c r="AD1261" s="90"/>
      <c r="AE1261" s="90"/>
      <c r="AF1261" s="90"/>
      <c r="AG1261" s="90"/>
      <c r="AH1261" s="90"/>
    </row>
    <row r="1262" spans="1:34" s="91" customFormat="1" ht="15">
      <c r="A1262" s="99"/>
      <c r="B1262" s="99"/>
      <c r="C1262" s="99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77"/>
      <c r="W1262" s="90"/>
      <c r="X1262" s="90"/>
      <c r="Y1262" s="90"/>
      <c r="Z1262" s="90"/>
      <c r="AA1262" s="90"/>
      <c r="AB1262" s="90"/>
      <c r="AC1262" s="90"/>
      <c r="AD1262" s="90"/>
      <c r="AE1262" s="90"/>
      <c r="AF1262" s="90"/>
      <c r="AG1262" s="90"/>
      <c r="AH1262" s="90"/>
    </row>
    <row r="1263" spans="1:34" s="91" customFormat="1" ht="15">
      <c r="A1263" s="99"/>
      <c r="B1263" s="99"/>
      <c r="C1263" s="99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77"/>
      <c r="W1263" s="90"/>
      <c r="X1263" s="90"/>
      <c r="Y1263" s="90"/>
      <c r="Z1263" s="90"/>
      <c r="AA1263" s="90"/>
      <c r="AB1263" s="90"/>
      <c r="AC1263" s="90"/>
      <c r="AD1263" s="90"/>
      <c r="AE1263" s="90"/>
      <c r="AF1263" s="90"/>
      <c r="AG1263" s="90"/>
      <c r="AH1263" s="90"/>
    </row>
    <row r="1264" spans="1:34" s="91" customFormat="1" ht="15">
      <c r="A1264" s="99"/>
      <c r="B1264" s="99"/>
      <c r="C1264" s="99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77"/>
      <c r="W1264" s="90"/>
      <c r="X1264" s="90"/>
      <c r="Y1264" s="90"/>
      <c r="Z1264" s="90"/>
      <c r="AA1264" s="90"/>
      <c r="AB1264" s="90"/>
      <c r="AC1264" s="90"/>
      <c r="AD1264" s="90"/>
      <c r="AE1264" s="90"/>
      <c r="AF1264" s="90"/>
      <c r="AG1264" s="90"/>
      <c r="AH1264" s="90"/>
    </row>
    <row r="1265" spans="1:34" s="91" customFormat="1" ht="15">
      <c r="A1265" s="99"/>
      <c r="B1265" s="99"/>
      <c r="C1265" s="99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77"/>
      <c r="W1265" s="90"/>
      <c r="X1265" s="90"/>
      <c r="Y1265" s="90"/>
      <c r="Z1265" s="90"/>
      <c r="AA1265" s="90"/>
      <c r="AB1265" s="90"/>
      <c r="AC1265" s="90"/>
      <c r="AD1265" s="90"/>
      <c r="AE1265" s="90"/>
      <c r="AF1265" s="90"/>
      <c r="AG1265" s="90"/>
      <c r="AH1265" s="90"/>
    </row>
    <row r="1266" spans="1:34" s="91" customFormat="1" ht="15">
      <c r="A1266" s="99"/>
      <c r="B1266" s="99"/>
      <c r="C1266" s="99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77"/>
      <c r="W1266" s="90"/>
      <c r="X1266" s="90"/>
      <c r="Y1266" s="90"/>
      <c r="Z1266" s="90"/>
      <c r="AA1266" s="90"/>
      <c r="AB1266" s="90"/>
      <c r="AC1266" s="90"/>
      <c r="AD1266" s="90"/>
      <c r="AE1266" s="90"/>
      <c r="AF1266" s="90"/>
      <c r="AG1266" s="90"/>
      <c r="AH1266" s="90"/>
    </row>
    <row r="1267" spans="1:34" s="91" customFormat="1" ht="15">
      <c r="A1267" s="99"/>
      <c r="B1267" s="99"/>
      <c r="C1267" s="99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77"/>
      <c r="W1267" s="90"/>
      <c r="X1267" s="90"/>
      <c r="Y1267" s="90"/>
      <c r="Z1267" s="90"/>
      <c r="AA1267" s="90"/>
      <c r="AB1267" s="90"/>
      <c r="AC1267" s="90"/>
      <c r="AD1267" s="90"/>
      <c r="AE1267" s="90"/>
      <c r="AF1267" s="90"/>
      <c r="AG1267" s="90"/>
      <c r="AH1267" s="90"/>
    </row>
    <row r="1268" spans="1:34" s="91" customFormat="1" ht="15">
      <c r="A1268" s="99"/>
      <c r="B1268" s="99"/>
      <c r="C1268" s="99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77"/>
      <c r="W1268" s="90"/>
      <c r="X1268" s="90"/>
      <c r="Y1268" s="90"/>
      <c r="Z1268" s="90"/>
      <c r="AA1268" s="90"/>
      <c r="AB1268" s="90"/>
      <c r="AC1268" s="90"/>
      <c r="AD1268" s="90"/>
      <c r="AE1268" s="90"/>
      <c r="AF1268" s="90"/>
      <c r="AG1268" s="90"/>
      <c r="AH1268" s="90"/>
    </row>
    <row r="1269" spans="1:34" s="91" customFormat="1" ht="15">
      <c r="A1269" s="99"/>
      <c r="B1269" s="99"/>
      <c r="C1269" s="99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77"/>
      <c r="W1269" s="90"/>
      <c r="X1269" s="90"/>
      <c r="Y1269" s="90"/>
      <c r="Z1269" s="90"/>
      <c r="AA1269" s="90"/>
      <c r="AB1269" s="90"/>
      <c r="AC1269" s="90"/>
      <c r="AD1269" s="90"/>
      <c r="AE1269" s="90"/>
      <c r="AF1269" s="90"/>
      <c r="AG1269" s="90"/>
      <c r="AH1269" s="90"/>
    </row>
    <row r="1270" spans="1:34" s="91" customFormat="1" ht="15">
      <c r="A1270" s="99"/>
      <c r="B1270" s="99"/>
      <c r="C1270" s="99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77"/>
      <c r="W1270" s="90"/>
      <c r="X1270" s="90"/>
      <c r="Y1270" s="90"/>
      <c r="Z1270" s="90"/>
      <c r="AA1270" s="90"/>
      <c r="AB1270" s="90"/>
      <c r="AC1270" s="90"/>
      <c r="AD1270" s="90"/>
      <c r="AE1270" s="90"/>
      <c r="AF1270" s="90"/>
      <c r="AG1270" s="90"/>
      <c r="AH1270" s="90"/>
    </row>
    <row r="1271" spans="1:34" s="91" customFormat="1" ht="15">
      <c r="A1271" s="99"/>
      <c r="B1271" s="99"/>
      <c r="C1271" s="99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77"/>
      <c r="W1271" s="90"/>
      <c r="X1271" s="90"/>
      <c r="Y1271" s="90"/>
      <c r="Z1271" s="90"/>
      <c r="AA1271" s="90"/>
      <c r="AB1271" s="90"/>
      <c r="AC1271" s="90"/>
      <c r="AD1271" s="90"/>
      <c r="AE1271" s="90"/>
      <c r="AF1271" s="90"/>
      <c r="AG1271" s="90"/>
      <c r="AH1271" s="90"/>
    </row>
    <row r="1272" spans="1:34" s="91" customFormat="1" ht="15">
      <c r="A1272" s="99"/>
      <c r="B1272" s="99"/>
      <c r="C1272" s="99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77"/>
      <c r="W1272" s="90"/>
      <c r="X1272" s="90"/>
      <c r="Y1272" s="90"/>
      <c r="Z1272" s="90"/>
      <c r="AA1272" s="90"/>
      <c r="AB1272" s="90"/>
      <c r="AC1272" s="90"/>
      <c r="AD1272" s="90"/>
      <c r="AE1272" s="90"/>
      <c r="AF1272" s="90"/>
      <c r="AG1272" s="90"/>
      <c r="AH1272" s="90"/>
    </row>
    <row r="1273" spans="1:34" s="91" customFormat="1" ht="15">
      <c r="A1273" s="99"/>
      <c r="B1273" s="99"/>
      <c r="C1273" s="99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77"/>
      <c r="W1273" s="90"/>
      <c r="X1273" s="90"/>
      <c r="Y1273" s="90"/>
      <c r="Z1273" s="90"/>
      <c r="AA1273" s="90"/>
      <c r="AB1273" s="90"/>
      <c r="AC1273" s="90"/>
      <c r="AD1273" s="90"/>
      <c r="AE1273" s="90"/>
      <c r="AF1273" s="90"/>
      <c r="AG1273" s="90"/>
      <c r="AH1273" s="90"/>
    </row>
    <row r="1274" spans="1:34" s="91" customFormat="1" ht="15">
      <c r="A1274" s="99"/>
      <c r="B1274" s="99"/>
      <c r="C1274" s="99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77"/>
      <c r="W1274" s="90"/>
      <c r="X1274" s="90"/>
      <c r="Y1274" s="90"/>
      <c r="Z1274" s="90"/>
      <c r="AA1274" s="90"/>
      <c r="AB1274" s="90"/>
      <c r="AC1274" s="90"/>
      <c r="AD1274" s="90"/>
      <c r="AE1274" s="90"/>
      <c r="AF1274" s="90"/>
      <c r="AG1274" s="90"/>
      <c r="AH1274" s="90"/>
    </row>
    <row r="1275" spans="1:34" s="91" customFormat="1" ht="15">
      <c r="A1275" s="99"/>
      <c r="B1275" s="99"/>
      <c r="C1275" s="99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77"/>
      <c r="W1275" s="90"/>
      <c r="X1275" s="90"/>
      <c r="Y1275" s="90"/>
      <c r="Z1275" s="90"/>
      <c r="AA1275" s="90"/>
      <c r="AB1275" s="90"/>
      <c r="AC1275" s="90"/>
      <c r="AD1275" s="90"/>
      <c r="AE1275" s="90"/>
      <c r="AF1275" s="90"/>
      <c r="AG1275" s="90"/>
      <c r="AH1275" s="90"/>
    </row>
    <row r="1276" spans="1:34" s="91" customFormat="1" ht="15">
      <c r="A1276" s="99"/>
      <c r="B1276" s="99"/>
      <c r="C1276" s="99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77"/>
      <c r="W1276" s="90"/>
      <c r="X1276" s="90"/>
      <c r="Y1276" s="90"/>
      <c r="Z1276" s="90"/>
      <c r="AA1276" s="90"/>
      <c r="AB1276" s="90"/>
      <c r="AC1276" s="90"/>
      <c r="AD1276" s="90"/>
      <c r="AE1276" s="90"/>
      <c r="AF1276" s="90"/>
      <c r="AG1276" s="90"/>
      <c r="AH1276" s="90"/>
    </row>
    <row r="1277" spans="1:34" s="91" customFormat="1" ht="15">
      <c r="A1277" s="99"/>
      <c r="B1277" s="99"/>
      <c r="C1277" s="99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77"/>
      <c r="W1277" s="90"/>
      <c r="X1277" s="90"/>
      <c r="Y1277" s="90"/>
      <c r="Z1277" s="90"/>
      <c r="AA1277" s="90"/>
      <c r="AB1277" s="90"/>
      <c r="AC1277" s="90"/>
      <c r="AD1277" s="90"/>
      <c r="AE1277" s="90"/>
      <c r="AF1277" s="90"/>
      <c r="AG1277" s="90"/>
      <c r="AH1277" s="90"/>
    </row>
    <row r="1278" spans="1:34" s="91" customFormat="1" ht="15">
      <c r="A1278" s="99"/>
      <c r="B1278" s="99"/>
      <c r="C1278" s="99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77"/>
      <c r="W1278" s="90"/>
      <c r="X1278" s="90"/>
      <c r="Y1278" s="90"/>
      <c r="Z1278" s="90"/>
      <c r="AA1278" s="90"/>
      <c r="AB1278" s="90"/>
      <c r="AC1278" s="90"/>
      <c r="AD1278" s="90"/>
      <c r="AE1278" s="90"/>
      <c r="AF1278" s="90"/>
      <c r="AG1278" s="90"/>
      <c r="AH1278" s="90"/>
    </row>
    <row r="1279" spans="1:34" s="91" customFormat="1" ht="15">
      <c r="A1279" s="99"/>
      <c r="B1279" s="99"/>
      <c r="C1279" s="99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77"/>
      <c r="W1279" s="90"/>
      <c r="X1279" s="90"/>
      <c r="Y1279" s="90"/>
      <c r="Z1279" s="90"/>
      <c r="AA1279" s="90"/>
      <c r="AB1279" s="90"/>
      <c r="AC1279" s="90"/>
      <c r="AD1279" s="90"/>
      <c r="AE1279" s="90"/>
      <c r="AF1279" s="90"/>
      <c r="AG1279" s="90"/>
      <c r="AH1279" s="90"/>
    </row>
    <row r="1280" spans="1:34" s="91" customFormat="1" ht="15">
      <c r="A1280" s="99"/>
      <c r="B1280" s="99"/>
      <c r="C1280" s="99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77"/>
      <c r="W1280" s="90"/>
      <c r="X1280" s="90"/>
      <c r="Y1280" s="90"/>
      <c r="Z1280" s="90"/>
      <c r="AA1280" s="90"/>
      <c r="AB1280" s="90"/>
      <c r="AC1280" s="90"/>
      <c r="AD1280" s="90"/>
      <c r="AE1280" s="90"/>
      <c r="AF1280" s="90"/>
      <c r="AG1280" s="90"/>
      <c r="AH1280" s="90"/>
    </row>
  </sheetData>
  <sheetProtection/>
  <mergeCells count="4">
    <mergeCell ref="O2:U2"/>
    <mergeCell ref="O1:U1"/>
    <mergeCell ref="O4:U4"/>
    <mergeCell ref="A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I15" sqref="I15"/>
    </sheetView>
  </sheetViews>
  <sheetFormatPr defaultColWidth="9.140625" defaultRowHeight="15"/>
  <cols>
    <col min="1" max="1" width="24.8515625" style="135" customWidth="1"/>
    <col min="2" max="2" width="37.140625" style="135" customWidth="1"/>
    <col min="3" max="4" width="10.28125" style="133" bestFit="1" customWidth="1"/>
    <col min="5" max="5" width="10.140625" style="133" bestFit="1" customWidth="1"/>
    <col min="6" max="16384" width="9.140625" style="133" customWidth="1"/>
  </cols>
  <sheetData>
    <row r="1" spans="1:5" ht="15">
      <c r="A1" s="216" t="s">
        <v>288</v>
      </c>
      <c r="B1" s="216"/>
      <c r="C1" s="217"/>
      <c r="D1" s="217"/>
      <c r="E1" s="217"/>
    </row>
    <row r="2" spans="1:5" ht="15">
      <c r="A2" s="218" t="s">
        <v>314</v>
      </c>
      <c r="B2" s="218"/>
      <c r="C2" s="217"/>
      <c r="D2" s="217"/>
      <c r="E2" s="217"/>
    </row>
    <row r="3" spans="1:5" ht="15">
      <c r="A3" s="218" t="s">
        <v>311</v>
      </c>
      <c r="B3" s="218"/>
      <c r="C3" s="217"/>
      <c r="D3" s="217"/>
      <c r="E3" s="217"/>
    </row>
    <row r="4" spans="1:5" ht="15">
      <c r="A4" s="218" t="s">
        <v>312</v>
      </c>
      <c r="B4" s="218"/>
      <c r="C4" s="217"/>
      <c r="D4" s="217"/>
      <c r="E4" s="217"/>
    </row>
    <row r="5" spans="1:5" ht="15">
      <c r="A5" s="218" t="s">
        <v>313</v>
      </c>
      <c r="B5" s="218"/>
      <c r="C5" s="217"/>
      <c r="D5" s="217"/>
      <c r="E5" s="217"/>
    </row>
    <row r="6" spans="1:2" ht="15">
      <c r="A6" s="134"/>
      <c r="B6" s="134"/>
    </row>
    <row r="7" spans="1:5" ht="66.75" customHeight="1">
      <c r="A7" s="219" t="s">
        <v>324</v>
      </c>
      <c r="B7" s="219"/>
      <c r="C7" s="217"/>
      <c r="D7" s="217"/>
      <c r="E7" s="217"/>
    </row>
    <row r="8" spans="1:2" ht="15">
      <c r="A8" s="134"/>
      <c r="B8" s="134"/>
    </row>
    <row r="9" spans="1:5" ht="87.75" customHeight="1">
      <c r="A9" s="137" t="s">
        <v>289</v>
      </c>
      <c r="B9" s="137" t="s">
        <v>290</v>
      </c>
      <c r="C9" s="138" t="s">
        <v>265</v>
      </c>
      <c r="D9" s="138" t="s">
        <v>266</v>
      </c>
      <c r="E9" s="138" t="s">
        <v>275</v>
      </c>
    </row>
    <row r="10" spans="1:5" ht="54" customHeight="1">
      <c r="A10" s="139" t="s">
        <v>291</v>
      </c>
      <c r="B10" s="140" t="s">
        <v>292</v>
      </c>
      <c r="C10" s="141">
        <v>0</v>
      </c>
      <c r="D10" s="141">
        <v>0</v>
      </c>
      <c r="E10" s="142"/>
    </row>
    <row r="11" spans="1:5" ht="26.25">
      <c r="A11" s="139" t="s">
        <v>293</v>
      </c>
      <c r="B11" s="140" t="s">
        <v>294</v>
      </c>
      <c r="C11" s="141">
        <v>211516.94</v>
      </c>
      <c r="D11" s="141">
        <v>211516.94</v>
      </c>
      <c r="E11" s="142">
        <f>D11/C11</f>
        <v>1</v>
      </c>
    </row>
    <row r="12" spans="1:5" ht="15">
      <c r="A12" s="139" t="s">
        <v>295</v>
      </c>
      <c r="B12" s="140" t="s">
        <v>296</v>
      </c>
      <c r="C12" s="141">
        <v>-211516.94</v>
      </c>
      <c r="D12" s="141">
        <v>-211516.94</v>
      </c>
      <c r="E12" s="142">
        <f aca="true" t="shared" si="0" ref="E12:E20">D12/C12</f>
        <v>1</v>
      </c>
    </row>
    <row r="13" spans="1:5" ht="26.25">
      <c r="A13" s="139" t="s">
        <v>297</v>
      </c>
      <c r="B13" s="140" t="s">
        <v>298</v>
      </c>
      <c r="C13" s="141">
        <v>-211516.94</v>
      </c>
      <c r="D13" s="141">
        <v>-211516.94</v>
      </c>
      <c r="E13" s="142">
        <f t="shared" si="0"/>
        <v>1</v>
      </c>
    </row>
    <row r="14" spans="1:5" ht="26.25">
      <c r="A14" s="139" t="s">
        <v>299</v>
      </c>
      <c r="B14" s="140" t="s">
        <v>300</v>
      </c>
      <c r="C14" s="141">
        <v>-211516.94</v>
      </c>
      <c r="D14" s="141">
        <v>-211516.94</v>
      </c>
      <c r="E14" s="142">
        <f t="shared" si="0"/>
        <v>1</v>
      </c>
    </row>
    <row r="15" spans="1:5" ht="26.25">
      <c r="A15" s="139" t="s">
        <v>301</v>
      </c>
      <c r="B15" s="140" t="s">
        <v>300</v>
      </c>
      <c r="C15" s="141">
        <v>-211516.94</v>
      </c>
      <c r="D15" s="141">
        <v>-211516.94</v>
      </c>
      <c r="E15" s="142">
        <f t="shared" si="0"/>
        <v>1</v>
      </c>
    </row>
    <row r="16" spans="1:5" ht="15">
      <c r="A16" s="139" t="s">
        <v>302</v>
      </c>
      <c r="B16" s="140" t="s">
        <v>303</v>
      </c>
      <c r="C16" s="141">
        <v>211516.94</v>
      </c>
      <c r="D16" s="141">
        <v>211516.94</v>
      </c>
      <c r="E16" s="142">
        <f t="shared" si="0"/>
        <v>1</v>
      </c>
    </row>
    <row r="17" spans="1:5" ht="26.25">
      <c r="A17" s="139" t="s">
        <v>304</v>
      </c>
      <c r="B17" s="140" t="s">
        <v>305</v>
      </c>
      <c r="C17" s="141">
        <v>211516.94</v>
      </c>
      <c r="D17" s="141">
        <v>211516.94</v>
      </c>
      <c r="E17" s="142">
        <f t="shared" si="0"/>
        <v>1</v>
      </c>
    </row>
    <row r="18" spans="1:5" ht="26.25">
      <c r="A18" s="139" t="s">
        <v>306</v>
      </c>
      <c r="B18" s="140" t="s">
        <v>307</v>
      </c>
      <c r="C18" s="141">
        <v>211516.94</v>
      </c>
      <c r="D18" s="141">
        <v>211516.94</v>
      </c>
      <c r="E18" s="142">
        <f t="shared" si="0"/>
        <v>1</v>
      </c>
    </row>
    <row r="19" spans="1:5" ht="26.25">
      <c r="A19" s="139" t="s">
        <v>308</v>
      </c>
      <c r="B19" s="140" t="s">
        <v>307</v>
      </c>
      <c r="C19" s="141">
        <v>211516.94</v>
      </c>
      <c r="D19" s="141">
        <v>211516.94</v>
      </c>
      <c r="E19" s="142">
        <f t="shared" si="0"/>
        <v>1</v>
      </c>
    </row>
    <row r="20" spans="1:5" ht="33" customHeight="1">
      <c r="A20" s="220" t="s">
        <v>309</v>
      </c>
      <c r="B20" s="220"/>
      <c r="C20" s="141">
        <v>211516.94</v>
      </c>
      <c r="D20" s="141">
        <v>211516.94</v>
      </c>
      <c r="E20" s="142">
        <f t="shared" si="0"/>
        <v>1</v>
      </c>
    </row>
    <row r="21" spans="1:2" ht="18.75">
      <c r="A21" s="214"/>
      <c r="B21" s="214"/>
    </row>
    <row r="22" spans="1:2" ht="18.75">
      <c r="A22" s="214"/>
      <c r="B22" s="214"/>
    </row>
    <row r="23" spans="1:2" ht="18.75">
      <c r="A23" s="215"/>
      <c r="B23" s="215"/>
    </row>
    <row r="24" spans="1:2" ht="18.75">
      <c r="A24" s="136"/>
      <c r="B24" s="136"/>
    </row>
  </sheetData>
  <sheetProtection/>
  <mergeCells count="10">
    <mergeCell ref="A21:B21"/>
    <mergeCell ref="A22:B22"/>
    <mergeCell ref="A23:B23"/>
    <mergeCell ref="A1:E1"/>
    <mergeCell ref="A2:E2"/>
    <mergeCell ref="A3:E3"/>
    <mergeCell ref="A4:E4"/>
    <mergeCell ref="A5:E5"/>
    <mergeCell ref="A7:E7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24.8515625" style="135" customWidth="1"/>
    <col min="2" max="2" width="37.140625" style="135" customWidth="1"/>
    <col min="3" max="4" width="10.28125" style="133" bestFit="1" customWidth="1"/>
    <col min="5" max="5" width="10.140625" style="133" bestFit="1" customWidth="1"/>
    <col min="6" max="16384" width="9.140625" style="133" customWidth="1"/>
  </cols>
  <sheetData>
    <row r="1" spans="1:5" ht="15">
      <c r="A1" s="216" t="s">
        <v>310</v>
      </c>
      <c r="B1" s="216"/>
      <c r="C1" s="217"/>
      <c r="D1" s="217"/>
      <c r="E1" s="217"/>
    </row>
    <row r="2" spans="1:5" ht="15">
      <c r="A2" s="218" t="s">
        <v>314</v>
      </c>
      <c r="B2" s="218"/>
      <c r="C2" s="217"/>
      <c r="D2" s="217"/>
      <c r="E2" s="217"/>
    </row>
    <row r="3" spans="1:5" ht="15">
      <c r="A3" s="218" t="s">
        <v>311</v>
      </c>
      <c r="B3" s="218"/>
      <c r="C3" s="217"/>
      <c r="D3" s="217"/>
      <c r="E3" s="217"/>
    </row>
    <row r="4" spans="1:5" ht="15">
      <c r="A4" s="218" t="s">
        <v>312</v>
      </c>
      <c r="B4" s="218"/>
      <c r="C4" s="217"/>
      <c r="D4" s="217"/>
      <c r="E4" s="217"/>
    </row>
    <row r="5" spans="1:5" ht="15">
      <c r="A5" s="218" t="s">
        <v>313</v>
      </c>
      <c r="B5" s="218"/>
      <c r="C5" s="217"/>
      <c r="D5" s="217"/>
      <c r="E5" s="217"/>
    </row>
    <row r="6" spans="1:2" ht="15">
      <c r="A6" s="134"/>
      <c r="B6" s="134"/>
    </row>
    <row r="7" spans="1:5" ht="66.75" customHeight="1">
      <c r="A7" s="219" t="s">
        <v>315</v>
      </c>
      <c r="B7" s="219"/>
      <c r="C7" s="217"/>
      <c r="D7" s="217"/>
      <c r="E7" s="217"/>
    </row>
    <row r="8" spans="1:2" ht="15">
      <c r="A8" s="134"/>
      <c r="B8" s="134"/>
    </row>
    <row r="9" spans="1:5" ht="87.75" customHeight="1">
      <c r="A9" s="137" t="s">
        <v>289</v>
      </c>
      <c r="B9" s="137" t="s">
        <v>290</v>
      </c>
      <c r="C9" s="138" t="s">
        <v>265</v>
      </c>
      <c r="D9" s="138" t="s">
        <v>266</v>
      </c>
      <c r="E9" s="138" t="s">
        <v>275</v>
      </c>
    </row>
    <row r="10" spans="1:5" ht="54" customHeight="1">
      <c r="A10" s="139" t="s">
        <v>316</v>
      </c>
      <c r="B10" s="140" t="s">
        <v>292</v>
      </c>
      <c r="C10" s="141">
        <v>0</v>
      </c>
      <c r="D10" s="141">
        <v>0</v>
      </c>
      <c r="E10" s="142"/>
    </row>
    <row r="11" spans="1:5" ht="26.25">
      <c r="A11" s="139" t="s">
        <v>317</v>
      </c>
      <c r="B11" s="140" t="s">
        <v>294</v>
      </c>
      <c r="C11" s="141">
        <v>211516.94</v>
      </c>
      <c r="D11" s="141">
        <v>211516.94</v>
      </c>
      <c r="E11" s="142">
        <f>D11/C11</f>
        <v>1</v>
      </c>
    </row>
    <row r="12" spans="1:5" ht="15">
      <c r="A12" s="139" t="s">
        <v>318</v>
      </c>
      <c r="B12" s="140" t="s">
        <v>296</v>
      </c>
      <c r="C12" s="141">
        <v>-211516.94</v>
      </c>
      <c r="D12" s="141">
        <v>-211516.94</v>
      </c>
      <c r="E12" s="142">
        <f aca="true" t="shared" si="0" ref="E12:E20">D12/C12</f>
        <v>1</v>
      </c>
    </row>
    <row r="13" spans="1:5" ht="26.25">
      <c r="A13" s="139" t="s">
        <v>319</v>
      </c>
      <c r="B13" s="140" t="s">
        <v>298</v>
      </c>
      <c r="C13" s="141">
        <v>-211516.94</v>
      </c>
      <c r="D13" s="141">
        <v>-211516.94</v>
      </c>
      <c r="E13" s="142">
        <f t="shared" si="0"/>
        <v>1</v>
      </c>
    </row>
    <row r="14" spans="1:5" ht="26.25">
      <c r="A14" s="139" t="s">
        <v>215</v>
      </c>
      <c r="B14" s="140" t="s">
        <v>300</v>
      </c>
      <c r="C14" s="141">
        <v>-211516.94</v>
      </c>
      <c r="D14" s="141">
        <v>-211516.94</v>
      </c>
      <c r="E14" s="142">
        <f t="shared" si="0"/>
        <v>1</v>
      </c>
    </row>
    <row r="15" spans="1:5" ht="26.25">
      <c r="A15" s="139" t="s">
        <v>320</v>
      </c>
      <c r="B15" s="140" t="s">
        <v>300</v>
      </c>
      <c r="C15" s="141">
        <v>-211516.94</v>
      </c>
      <c r="D15" s="141">
        <v>-211516.94</v>
      </c>
      <c r="E15" s="142">
        <f t="shared" si="0"/>
        <v>1</v>
      </c>
    </row>
    <row r="16" spans="1:5" ht="15">
      <c r="A16" s="139" t="s">
        <v>321</v>
      </c>
      <c r="B16" s="140" t="s">
        <v>303</v>
      </c>
      <c r="C16" s="141">
        <v>211516.94</v>
      </c>
      <c r="D16" s="141">
        <v>211516.94</v>
      </c>
      <c r="E16" s="142">
        <f t="shared" si="0"/>
        <v>1</v>
      </c>
    </row>
    <row r="17" spans="1:5" ht="26.25">
      <c r="A17" s="139" t="s">
        <v>322</v>
      </c>
      <c r="B17" s="140" t="s">
        <v>305</v>
      </c>
      <c r="C17" s="141">
        <v>211516.94</v>
      </c>
      <c r="D17" s="141">
        <v>211516.94</v>
      </c>
      <c r="E17" s="142">
        <f t="shared" si="0"/>
        <v>1</v>
      </c>
    </row>
    <row r="18" spans="1:5" ht="26.25">
      <c r="A18" s="139" t="s">
        <v>216</v>
      </c>
      <c r="B18" s="140" t="s">
        <v>307</v>
      </c>
      <c r="C18" s="141">
        <v>211516.94</v>
      </c>
      <c r="D18" s="141">
        <v>211516.94</v>
      </c>
      <c r="E18" s="142">
        <f t="shared" si="0"/>
        <v>1</v>
      </c>
    </row>
    <row r="19" spans="1:5" ht="26.25">
      <c r="A19" s="139" t="s">
        <v>323</v>
      </c>
      <c r="B19" s="140" t="s">
        <v>307</v>
      </c>
      <c r="C19" s="141">
        <v>211516.94</v>
      </c>
      <c r="D19" s="141">
        <v>211516.94</v>
      </c>
      <c r="E19" s="142">
        <f t="shared" si="0"/>
        <v>1</v>
      </c>
    </row>
    <row r="20" spans="1:5" ht="45" customHeight="1">
      <c r="A20" s="220" t="s">
        <v>309</v>
      </c>
      <c r="B20" s="220"/>
      <c r="C20" s="141">
        <v>211516.94</v>
      </c>
      <c r="D20" s="141">
        <v>211516.94</v>
      </c>
      <c r="E20" s="142">
        <f t="shared" si="0"/>
        <v>1</v>
      </c>
    </row>
    <row r="21" spans="1:2" ht="18.75">
      <c r="A21" s="214"/>
      <c r="B21" s="214"/>
    </row>
    <row r="22" spans="1:2" ht="18.75">
      <c r="A22" s="214"/>
      <c r="B22" s="214"/>
    </row>
    <row r="23" spans="1:2" ht="18.75">
      <c r="A23" s="215"/>
      <c r="B23" s="215"/>
    </row>
    <row r="24" spans="1:2" ht="18.75">
      <c r="A24" s="136"/>
      <c r="B24" s="136"/>
    </row>
  </sheetData>
  <sheetProtection/>
  <mergeCells count="10">
    <mergeCell ref="A20:B20"/>
    <mergeCell ref="A21:B21"/>
    <mergeCell ref="A22:B22"/>
    <mergeCell ref="A23:B23"/>
    <mergeCell ref="A1:E1"/>
    <mergeCell ref="A2:E2"/>
    <mergeCell ref="A3:E3"/>
    <mergeCell ref="A4:E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2017-07-11T15:14:10Z</cp:lastPrinted>
  <dcterms:created xsi:type="dcterms:W3CDTF">2013-11-20T11:44:45Z</dcterms:created>
  <dcterms:modified xsi:type="dcterms:W3CDTF">2017-07-11T15:14:43Z</dcterms:modified>
  <cp:category/>
  <cp:version/>
  <cp:contentType/>
  <cp:contentStatus/>
</cp:coreProperties>
</file>