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4 ПРОЕКТ 1\проекты программ\МП Реализация полномочий органов местного самоуправления\"/>
    </mc:Choice>
  </mc:AlternateContent>
  <xr:revisionPtr revIDLastSave="0" documentId="13_ncr:1_{9EC6CBFA-9D14-4ED6-9DBE-40565854D5B1}" xr6:coauthVersionLast="45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план" sheetId="11" r:id="rId1"/>
  </sheets>
  <definedNames>
    <definedName name="_xlnm._FilterDatabase" localSheetId="0" hidden="1">план!$B$9:$M$86</definedName>
    <definedName name="_xlnm.Print_Area" localSheetId="0">план!$A$1:$M$194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1" i="11" l="1"/>
  <c r="K195" i="11"/>
  <c r="J192" i="11"/>
  <c r="J189" i="11" s="1"/>
  <c r="J195" i="11" s="1"/>
  <c r="J190" i="11"/>
  <c r="K193" i="11"/>
  <c r="L193" i="11"/>
  <c r="J193" i="11"/>
  <c r="K192" i="11"/>
  <c r="K189" i="11" s="1"/>
  <c r="L192" i="11"/>
  <c r="L189" i="11" s="1"/>
  <c r="L195" i="11" s="1"/>
  <c r="K191" i="11"/>
  <c r="L191" i="11"/>
  <c r="K190" i="11"/>
  <c r="L190" i="11"/>
  <c r="J186" i="11"/>
  <c r="L188" i="11"/>
  <c r="K188" i="11"/>
  <c r="J188" i="11"/>
  <c r="L56" i="11"/>
  <c r="K56" i="11"/>
  <c r="J56" i="11"/>
  <c r="J178" i="11"/>
  <c r="K178" i="11"/>
  <c r="L178" i="11"/>
  <c r="L54" i="11"/>
  <c r="K54" i="11"/>
  <c r="J54" i="11"/>
  <c r="J128" i="11" l="1"/>
  <c r="K128" i="11"/>
  <c r="L128" i="11"/>
  <c r="J183" i="11" l="1"/>
  <c r="K183" i="11"/>
  <c r="L183" i="11"/>
  <c r="L173" i="11" l="1"/>
  <c r="K173" i="11"/>
  <c r="J173" i="11"/>
  <c r="L163" i="11" l="1"/>
  <c r="K163" i="11"/>
  <c r="J163" i="11"/>
  <c r="L158" i="11"/>
  <c r="K158" i="11"/>
  <c r="J158" i="11"/>
  <c r="L168" i="11"/>
  <c r="L153" i="11"/>
  <c r="L148" i="11"/>
  <c r="L144" i="11"/>
  <c r="L140" i="11"/>
  <c r="L136" i="11"/>
  <c r="L132" i="11"/>
  <c r="L123" i="11"/>
  <c r="L118" i="11"/>
  <c r="L114" i="11"/>
  <c r="L110" i="11"/>
  <c r="L106" i="11"/>
  <c r="L102" i="11"/>
  <c r="L98" i="11"/>
  <c r="L94" i="11"/>
  <c r="L90" i="11"/>
  <c r="L86" i="11"/>
  <c r="L82" i="11"/>
  <c r="L78" i="11"/>
  <c r="L74" i="11"/>
  <c r="L70" i="11"/>
  <c r="L66" i="11"/>
  <c r="L62" i="11"/>
  <c r="L58" i="11"/>
  <c r="L46" i="11"/>
  <c r="L42" i="11"/>
  <c r="L38" i="11"/>
  <c r="L34" i="11"/>
  <c r="L30" i="11"/>
  <c r="L26" i="11"/>
  <c r="L22" i="11"/>
  <c r="L18" i="11"/>
  <c r="L50" i="11" l="1"/>
  <c r="L14" i="11"/>
  <c r="K168" i="11" l="1"/>
  <c r="J168" i="11"/>
  <c r="J78" i="11" l="1"/>
  <c r="K78" i="11"/>
  <c r="J14" i="11" l="1"/>
  <c r="K14" i="11"/>
  <c r="K102" i="11" l="1"/>
  <c r="J102" i="11"/>
  <c r="K98" i="11"/>
  <c r="J98" i="11"/>
  <c r="K153" i="11" l="1"/>
  <c r="J153" i="11"/>
  <c r="K18" i="11" l="1"/>
  <c r="K148" i="11" l="1"/>
  <c r="J148" i="11"/>
  <c r="K140" i="11" l="1"/>
  <c r="K144" i="11" l="1"/>
  <c r="K136" i="11"/>
  <c r="K123" i="11"/>
  <c r="K118" i="11"/>
  <c r="K114" i="11"/>
  <c r="K110" i="11"/>
  <c r="K106" i="11"/>
  <c r="K94" i="11"/>
  <c r="K90" i="11"/>
  <c r="K86" i="11"/>
  <c r="K82" i="11"/>
  <c r="K74" i="11"/>
  <c r="K70" i="11"/>
  <c r="K66" i="11"/>
  <c r="K62" i="11"/>
  <c r="K58" i="11"/>
  <c r="K50" i="11"/>
  <c r="K46" i="11"/>
  <c r="K42" i="11"/>
  <c r="K34" i="11"/>
  <c r="K38" i="11"/>
  <c r="K30" i="11"/>
  <c r="K26" i="11"/>
  <c r="K22" i="11"/>
  <c r="J144" i="11" l="1"/>
  <c r="J123" i="11" l="1"/>
  <c r="J114" i="11" l="1"/>
  <c r="J70" i="11" l="1"/>
  <c r="J110" i="11"/>
  <c r="J62" i="11" l="1"/>
  <c r="J46" i="11"/>
  <c r="J42" i="11"/>
  <c r="J38" i="11"/>
  <c r="J34" i="11"/>
  <c r="J30" i="11"/>
  <c r="J26" i="11"/>
  <c r="J22" i="11"/>
  <c r="J140" i="11" l="1"/>
  <c r="K132" i="11" l="1"/>
  <c r="J86" i="11" l="1"/>
  <c r="J82" i="11"/>
  <c r="J74" i="11" l="1"/>
  <c r="J66" i="11"/>
  <c r="J58" i="11"/>
  <c r="J50" i="11"/>
  <c r="J136" i="11"/>
  <c r="J132" i="11"/>
  <c r="J90" i="11"/>
  <c r="J118" i="11"/>
  <c r="J106" i="11"/>
  <c r="J94" i="11"/>
  <c r="J18" i="11"/>
</calcChain>
</file>

<file path=xl/sharedStrings.xml><?xml version="1.0" encoding="utf-8"?>
<sst xmlns="http://schemas.openxmlformats.org/spreadsheetml/2006/main" count="536" uniqueCount="132">
  <si>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</si>
  <si>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</si>
  <si>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</si>
  <si>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</si>
  <si>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</si>
  <si>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</si>
  <si>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</si>
  <si>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</si>
  <si>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</si>
  <si>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</si>
  <si>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</si>
  <si>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</si>
  <si>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</si>
  <si>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</si>
  <si>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</si>
  <si>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</si>
  <si>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</si>
  <si>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</si>
  <si>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</si>
  <si>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</si>
  <si>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</si>
  <si>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</si>
  <si>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</si>
  <si>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</si>
  <si>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</si>
  <si>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</si>
  <si>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</si>
  <si>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</si>
  <si>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</si>
  <si>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</si>
  <si>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</si>
  <si>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</si>
  <si>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</si>
  <si>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</si>
  <si>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</si>
  <si>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</si>
  <si>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</si>
  <si>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</si>
  <si>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</si>
  <si>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</si>
  <si>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</si>
  <si>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</si>
  <si>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</si>
  <si>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</si>
  <si>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</si>
  <si>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</si>
  <si>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</si>
  <si>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</si>
  <si>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</si>
  <si>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</si>
  <si>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</si>
  <si>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</si>
  <si>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</si>
  <si>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</si>
  <si>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</si>
  <si>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</si>
  <si>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</si>
  <si>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</si>
  <si>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</si>
  <si>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</si>
  <si>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</si>
  <si>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</si>
  <si>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</si>
  <si>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</si>
  <si>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</si>
  <si>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</si>
  <si>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>16723</t>
  </si>
  <si>
    <t>17900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</si>
  <si>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</si>
  <si>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</si>
  <si>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</si>
  <si>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</si>
  <si>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</si>
  <si>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</si>
  <si>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</si>
  <si>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</si>
  <si>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</si>
  <si>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</si>
  <si>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</si>
  <si>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</si>
  <si>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</si>
  <si>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</si>
  <si>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</si>
  <si>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</si>
  <si>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</si>
  <si>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</si>
  <si>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</si>
  <si>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</si>
  <si>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</si>
  <si>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</si>
  <si>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</si>
  <si>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</si>
  <si>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</si>
  <si>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</si>
  <si>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</si>
  <si>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</si>
  <si>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</si>
  <si>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</si>
  <si>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</si>
  <si>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</si>
  <si>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</si>
  <si>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</si>
  <si>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</si>
  <si>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</si>
  <si>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</si>
  <si>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</si>
  <si>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S3430</t>
  </si>
  <si>
    <t>12510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</si>
  <si>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</si>
  <si>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R0820</t>
  </si>
  <si>
    <t>Приложение 2</t>
  </si>
  <si>
    <t>к муниципальной программе</t>
  </si>
  <si>
    <t xml:space="preserve">Реализация полномочий органов местного 	_x000D_
самоуправления Погарского района </t>
  </si>
  <si>
    <t>2024 год</t>
  </si>
  <si>
    <t>2025 год</t>
  </si>
  <si>
    <t>12021</t>
  </si>
  <si>
    <t>12022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</si>
  <si>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</si>
  <si>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</si>
  <si>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</si>
  <si>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</si>
  <si>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</si>
  <si>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</si>
  <si>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</si>
  <si>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2026 год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</si>
  <si>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</si>
  <si>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</si>
  <si>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</si>
  <si>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17390</t>
  </si>
  <si>
    <t>Развитие транспортной инфраструктуры на сельских территориях</t>
  </si>
  <si>
    <t>L3730</t>
  </si>
  <si>
    <t>L3720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</si>
</sst>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49" fontId="4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1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 wrapText="1"/>
    </xf>
    <xf numFmtId="4" fontId="1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5"/>
  <sheetViews>
    <sheetView tabSelected="1" view="pageBreakPreview" zoomScale="80" zoomScaleNormal="50" zoomScaleSheetLayoutView="80" workbookViewId="0">
      <selection activeCell="J12" sqref="J12:L12"/>
    </sheetView>
  </sheetViews>
  <sheetFormatPr defaultColWidth="2.6640625" defaultRowHeight="55.1" customHeight="1" x14ac:dyDescent="0.3"/>
  <cols>
    <col min="1" max="1" width="7.109375" style="10" customWidth="1"/>
    <col min="2" max="2" width="35" style="5" customWidth="1"/>
    <col min="3" max="3" width="19.6640625" style="1" customWidth="1"/>
    <col min="4" max="4" width="24" style="1" customWidth="1"/>
    <col min="5" max="5" width="11.33203125" style="1" customWidth="1"/>
    <col min="6" max="6" width="10.109375" style="1" customWidth="1"/>
    <col min="7" max="7" width="11.109375" style="1" customWidth="1"/>
    <col min="8" max="8" width="8.33203125" style="1" customWidth="1"/>
    <col min="9" max="9" width="9.33203125" style="1" customWidth="1"/>
    <col min="10" max="10" width="17" style="3" customWidth="1"/>
    <col min="11" max="11" width="17.109375" style="3" customWidth="1"/>
    <col min="12" max="12" width="16.33203125" style="3" customWidth="1"/>
    <col min="13" max="13" width="48.5546875" style="6" customWidth="1"/>
    <col min="14" max="14" width="20.6640625" style="4" customWidth="1"/>
    <col min="15" max="16384" width="2.6640625" style="1"/>
  </cols>
  <sheetData>
    <row r="1" spans="1:14" ht="27.55" customHeight="1" x14ac:dyDescent="0.3">
      <c r="J1" s="8" t="s">
        <v>110</v>
      </c>
      <c r="K1" s="7"/>
      <c r="L1" s="8"/>
      <c r="M1" s="7"/>
      <c r="N1" s="9"/>
    </row>
    <row r="2" spans="1:14" ht="25.2" customHeight="1" x14ac:dyDescent="0.3">
      <c r="J2" s="87" t="s">
        <v>111</v>
      </c>
      <c r="K2" s="87"/>
      <c r="L2" s="87"/>
      <c r="M2" s="87"/>
      <c r="N2" s="9"/>
    </row>
    <row r="3" spans="1:14" ht="43.55" customHeight="1" x14ac:dyDescent="0.3">
      <c r="J3" s="88" t="s">
        <v>112</v>
      </c>
      <c r="K3" s="88"/>
      <c r="L3" s="88"/>
      <c r="M3" s="88"/>
      <c r="N3" s="2"/>
    </row>
    <row r="4" spans="1:14" ht="21" customHeight="1" x14ac:dyDescent="0.3">
      <c r="B4" s="2"/>
      <c r="C4" s="2"/>
      <c r="D4" s="2"/>
      <c r="E4" s="2"/>
      <c r="F4" s="2"/>
      <c r="G4" s="2"/>
      <c r="H4" s="2"/>
      <c r="I4" s="2"/>
      <c r="J4" s="89"/>
      <c r="K4" s="89"/>
      <c r="L4" s="89"/>
      <c r="M4" s="89"/>
    </row>
    <row r="5" spans="1:14" ht="25.2" customHeight="1" x14ac:dyDescent="0.3">
      <c r="B5" s="90" t="s">
        <v>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4" ht="28.2" customHeight="1" x14ac:dyDescent="0.3">
      <c r="B6" s="90" t="s">
        <v>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4" ht="31.15" customHeight="1" x14ac:dyDescent="0.3">
      <c r="B7" s="90" t="s">
        <v>50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4" ht="55.1" customHeight="1" x14ac:dyDescent="0.3">
      <c r="A8" s="48"/>
      <c r="B8" s="51" t="s">
        <v>22</v>
      </c>
      <c r="C8" s="51" t="s">
        <v>1</v>
      </c>
      <c r="D8" s="51" t="s">
        <v>2</v>
      </c>
      <c r="E8" s="97" t="s">
        <v>51</v>
      </c>
      <c r="F8" s="96"/>
      <c r="G8" s="96"/>
      <c r="H8" s="96"/>
      <c r="I8" s="98"/>
      <c r="J8" s="96"/>
      <c r="K8" s="96"/>
      <c r="L8" s="96"/>
      <c r="M8" s="91" t="s">
        <v>71</v>
      </c>
    </row>
    <row r="9" spans="1:14" ht="55.1" customHeight="1" x14ac:dyDescent="0.3">
      <c r="A9" s="49"/>
      <c r="B9" s="52"/>
      <c r="C9" s="52"/>
      <c r="D9" s="52"/>
      <c r="E9" s="51" t="s">
        <v>52</v>
      </c>
      <c r="F9" s="51" t="s">
        <v>53</v>
      </c>
      <c r="G9" s="51" t="s">
        <v>54</v>
      </c>
      <c r="H9" s="51" t="s">
        <v>55</v>
      </c>
      <c r="I9" s="51" t="s">
        <v>56</v>
      </c>
      <c r="J9" s="94" t="s">
        <v>113</v>
      </c>
      <c r="K9" s="94" t="s">
        <v>114</v>
      </c>
      <c r="L9" s="94" t="s">
        <v>124</v>
      </c>
      <c r="M9" s="92"/>
    </row>
    <row r="10" spans="1:14" ht="10.5" customHeight="1" x14ac:dyDescent="0.3">
      <c r="A10" s="50"/>
      <c r="B10" s="53"/>
      <c r="C10" s="53"/>
      <c r="D10" s="53"/>
      <c r="E10" s="53"/>
      <c r="F10" s="53"/>
      <c r="G10" s="53"/>
      <c r="H10" s="53"/>
      <c r="I10" s="53"/>
      <c r="J10" s="95"/>
      <c r="K10" s="95"/>
      <c r="L10" s="95"/>
      <c r="M10" s="93"/>
    </row>
    <row r="11" spans="1:14" s="22" customFormat="1" ht="55.1" customHeight="1" x14ac:dyDescent="0.3">
      <c r="A11" s="39">
        <v>1</v>
      </c>
      <c r="B11" s="42" t="s">
        <v>69</v>
      </c>
      <c r="C11" s="54" t="s">
        <v>10</v>
      </c>
      <c r="D11" s="18" t="s">
        <v>3</v>
      </c>
      <c r="E11" s="29"/>
      <c r="F11" s="29"/>
      <c r="G11" s="29"/>
      <c r="H11" s="29"/>
      <c r="I11" s="29"/>
      <c r="J11" s="32"/>
      <c r="K11" s="32"/>
      <c r="L11" s="32"/>
      <c r="M11" s="45"/>
      <c r="N11" s="21"/>
    </row>
    <row r="12" spans="1:14" s="22" customFormat="1" ht="55.1" customHeight="1" x14ac:dyDescent="0.3">
      <c r="A12" s="40"/>
      <c r="B12" s="43"/>
      <c r="C12" s="55"/>
      <c r="D12" s="18" t="s">
        <v>4</v>
      </c>
      <c r="E12" s="27">
        <v>916</v>
      </c>
      <c r="F12" s="27" t="s">
        <v>57</v>
      </c>
      <c r="G12" s="27" t="s">
        <v>58</v>
      </c>
      <c r="H12" s="27" t="s">
        <v>59</v>
      </c>
      <c r="I12" s="27" t="s">
        <v>70</v>
      </c>
      <c r="J12" s="32">
        <v>1637191</v>
      </c>
      <c r="K12" s="32">
        <v>1637191</v>
      </c>
      <c r="L12" s="32">
        <v>1637191</v>
      </c>
      <c r="M12" s="46"/>
      <c r="N12" s="21"/>
    </row>
    <row r="13" spans="1:14" s="22" customFormat="1" ht="55.1" customHeight="1" x14ac:dyDescent="0.3">
      <c r="A13" s="40"/>
      <c r="B13" s="43"/>
      <c r="C13" s="55"/>
      <c r="D13" s="18" t="s">
        <v>5</v>
      </c>
      <c r="E13" s="29"/>
      <c r="F13" s="29"/>
      <c r="G13" s="29"/>
      <c r="H13" s="29"/>
      <c r="I13" s="29"/>
      <c r="J13" s="32"/>
      <c r="K13" s="32"/>
      <c r="L13" s="32"/>
      <c r="M13" s="46"/>
      <c r="N13" s="21"/>
    </row>
    <row r="14" spans="1:14" s="22" customFormat="1" ht="55.1" customHeight="1" x14ac:dyDescent="0.3">
      <c r="A14" s="41"/>
      <c r="B14" s="44"/>
      <c r="C14" s="55"/>
      <c r="D14" s="28" t="s">
        <v>11</v>
      </c>
      <c r="E14" s="29"/>
      <c r="F14" s="29"/>
      <c r="G14" s="29"/>
      <c r="H14" s="29"/>
      <c r="I14" s="29"/>
      <c r="J14" s="33">
        <f t="shared" ref="J14:K14" si="0">J11+J12+J13</f>
        <v>1637191</v>
      </c>
      <c r="K14" s="33">
        <f t="shared" si="0"/>
        <v>1637191</v>
      </c>
      <c r="L14" s="33">
        <f>L11+L12+L13</f>
        <v>1637191</v>
      </c>
      <c r="M14" s="47"/>
      <c r="N14" s="21"/>
    </row>
    <row r="15" spans="1:14" s="22" customFormat="1" ht="55.1" customHeight="1" x14ac:dyDescent="0.3">
      <c r="A15" s="39">
        <v>2</v>
      </c>
      <c r="B15" s="57" t="s">
        <v>72</v>
      </c>
      <c r="C15" s="54" t="s">
        <v>10</v>
      </c>
      <c r="D15" s="18" t="s">
        <v>3</v>
      </c>
      <c r="E15" s="29"/>
      <c r="F15" s="29"/>
      <c r="G15" s="29"/>
      <c r="H15" s="29"/>
      <c r="I15" s="29"/>
      <c r="J15" s="20"/>
      <c r="K15" s="20"/>
      <c r="L15" s="20"/>
      <c r="M15" s="74"/>
      <c r="N15" s="21"/>
    </row>
    <row r="16" spans="1:14" s="22" customFormat="1" ht="55.1" customHeight="1" x14ac:dyDescent="0.3">
      <c r="A16" s="40"/>
      <c r="B16" s="58"/>
      <c r="C16" s="55"/>
      <c r="D16" s="18" t="s">
        <v>4</v>
      </c>
      <c r="E16" s="27" t="s">
        <v>60</v>
      </c>
      <c r="F16" s="27" t="s">
        <v>57</v>
      </c>
      <c r="G16" s="27" t="s">
        <v>58</v>
      </c>
      <c r="H16" s="27" t="s">
        <v>59</v>
      </c>
      <c r="I16" s="27" t="s">
        <v>73</v>
      </c>
      <c r="J16" s="20">
        <v>28182701</v>
      </c>
      <c r="K16" s="20">
        <v>28306446</v>
      </c>
      <c r="L16" s="20">
        <v>28435140</v>
      </c>
      <c r="M16" s="75"/>
      <c r="N16" s="21"/>
    </row>
    <row r="17" spans="1:14" s="22" customFormat="1" ht="55.1" customHeight="1" x14ac:dyDescent="0.3">
      <c r="A17" s="40"/>
      <c r="B17" s="58"/>
      <c r="C17" s="55"/>
      <c r="D17" s="18" t="s">
        <v>5</v>
      </c>
      <c r="E17" s="19"/>
      <c r="F17" s="19"/>
      <c r="G17" s="19"/>
      <c r="H17" s="19"/>
      <c r="I17" s="19"/>
      <c r="J17" s="20"/>
      <c r="K17" s="20"/>
      <c r="L17" s="20"/>
      <c r="M17" s="75"/>
      <c r="N17" s="21"/>
    </row>
    <row r="18" spans="1:14" s="22" customFormat="1" ht="55.1" customHeight="1" x14ac:dyDescent="0.3">
      <c r="A18" s="41"/>
      <c r="B18" s="58"/>
      <c r="C18" s="55"/>
      <c r="D18" s="28" t="s">
        <v>11</v>
      </c>
      <c r="E18" s="29"/>
      <c r="F18" s="29"/>
      <c r="G18" s="29"/>
      <c r="H18" s="29"/>
      <c r="I18" s="29"/>
      <c r="J18" s="25">
        <f>J15+J16+J17</f>
        <v>28182701</v>
      </c>
      <c r="K18" s="25">
        <f t="shared" ref="K18" si="1">K15+K16+K17</f>
        <v>28306446</v>
      </c>
      <c r="L18" s="25">
        <f t="shared" ref="L18" si="2">L15+L16+L17</f>
        <v>28435140</v>
      </c>
      <c r="M18" s="75"/>
      <c r="N18" s="21"/>
    </row>
    <row r="19" spans="1:14" s="22" customFormat="1" ht="55.1" customHeight="1" x14ac:dyDescent="0.3">
      <c r="A19" s="39">
        <v>4</v>
      </c>
      <c r="B19" s="57" t="s">
        <v>25</v>
      </c>
      <c r="C19" s="54" t="s">
        <v>10</v>
      </c>
      <c r="D19" s="26" t="s">
        <v>3</v>
      </c>
      <c r="E19" s="27"/>
      <c r="F19" s="27"/>
      <c r="G19" s="27"/>
      <c r="H19" s="27"/>
      <c r="I19" s="27"/>
      <c r="J19" s="20"/>
      <c r="K19" s="20"/>
      <c r="L19" s="20"/>
      <c r="M19" s="74">
        <v>1</v>
      </c>
      <c r="N19" s="21"/>
    </row>
    <row r="20" spans="1:14" s="22" customFormat="1" ht="55.1" customHeight="1" x14ac:dyDescent="0.3">
      <c r="A20" s="40"/>
      <c r="B20" s="58"/>
      <c r="C20" s="55"/>
      <c r="D20" s="26" t="s">
        <v>4</v>
      </c>
      <c r="E20" s="27" t="s">
        <v>60</v>
      </c>
      <c r="F20" s="27" t="s">
        <v>57</v>
      </c>
      <c r="G20" s="27" t="s">
        <v>58</v>
      </c>
      <c r="H20" s="27" t="s">
        <v>59</v>
      </c>
      <c r="I20" s="27" t="s">
        <v>74</v>
      </c>
      <c r="J20" s="20">
        <v>3819248</v>
      </c>
      <c r="K20" s="20">
        <v>3819248</v>
      </c>
      <c r="L20" s="20">
        <v>3819248</v>
      </c>
      <c r="M20" s="74"/>
      <c r="N20" s="21"/>
    </row>
    <row r="21" spans="1:14" s="22" customFormat="1" ht="55.1" customHeight="1" x14ac:dyDescent="0.3">
      <c r="A21" s="40"/>
      <c r="B21" s="58"/>
      <c r="C21" s="55"/>
      <c r="D21" s="26" t="s">
        <v>5</v>
      </c>
      <c r="E21" s="27"/>
      <c r="F21" s="27"/>
      <c r="G21" s="27"/>
      <c r="H21" s="27"/>
      <c r="I21" s="27"/>
      <c r="J21" s="20"/>
      <c r="K21" s="20"/>
      <c r="L21" s="20"/>
      <c r="M21" s="74"/>
      <c r="N21" s="21"/>
    </row>
    <row r="22" spans="1:14" s="22" customFormat="1" ht="55.1" customHeight="1" x14ac:dyDescent="0.3">
      <c r="A22" s="41"/>
      <c r="B22" s="58"/>
      <c r="C22" s="55"/>
      <c r="D22" s="28" t="s">
        <v>6</v>
      </c>
      <c r="E22" s="29"/>
      <c r="F22" s="29"/>
      <c r="G22" s="29"/>
      <c r="H22" s="29"/>
      <c r="I22" s="29"/>
      <c r="J22" s="25">
        <f t="shared" ref="J22:K22" si="3">J19+J20+J21</f>
        <v>3819248</v>
      </c>
      <c r="K22" s="25">
        <f t="shared" si="3"/>
        <v>3819248</v>
      </c>
      <c r="L22" s="25">
        <f>L19+L20+L21</f>
        <v>3819248</v>
      </c>
      <c r="M22" s="74"/>
      <c r="N22" s="21"/>
    </row>
    <row r="23" spans="1:14" s="22" customFormat="1" ht="55.1" customHeight="1" x14ac:dyDescent="0.3">
      <c r="A23" s="39">
        <v>5</v>
      </c>
      <c r="B23" s="57" t="s">
        <v>26</v>
      </c>
      <c r="C23" s="54" t="s">
        <v>27</v>
      </c>
      <c r="D23" s="26" t="s">
        <v>3</v>
      </c>
      <c r="E23" s="27"/>
      <c r="F23" s="27"/>
      <c r="G23" s="27"/>
      <c r="H23" s="27"/>
      <c r="I23" s="27"/>
      <c r="J23" s="20"/>
      <c r="K23" s="20"/>
      <c r="L23" s="20"/>
      <c r="M23" s="74">
        <v>2</v>
      </c>
      <c r="N23" s="21"/>
    </row>
    <row r="24" spans="1:14" s="22" customFormat="1" ht="55.1" customHeight="1" x14ac:dyDescent="0.3">
      <c r="A24" s="40"/>
      <c r="B24" s="58"/>
      <c r="C24" s="55"/>
      <c r="D24" s="26" t="s">
        <v>4</v>
      </c>
      <c r="E24" s="27" t="s">
        <v>60</v>
      </c>
      <c r="F24" s="27" t="s">
        <v>57</v>
      </c>
      <c r="G24" s="27" t="s">
        <v>58</v>
      </c>
      <c r="H24" s="27" t="s">
        <v>59</v>
      </c>
      <c r="I24" s="27" t="s">
        <v>75</v>
      </c>
      <c r="J24" s="20">
        <v>3693668</v>
      </c>
      <c r="K24" s="20">
        <v>3331394</v>
      </c>
      <c r="L24" s="20">
        <v>3757907</v>
      </c>
      <c r="M24" s="74"/>
      <c r="N24" s="21"/>
    </row>
    <row r="25" spans="1:14" s="22" customFormat="1" ht="55.1" customHeight="1" x14ac:dyDescent="0.3">
      <c r="A25" s="40"/>
      <c r="B25" s="58"/>
      <c r="C25" s="55"/>
      <c r="D25" s="26" t="s">
        <v>5</v>
      </c>
      <c r="E25" s="27"/>
      <c r="F25" s="27"/>
      <c r="G25" s="27"/>
      <c r="H25" s="27"/>
      <c r="I25" s="27"/>
      <c r="J25" s="20"/>
      <c r="K25" s="20"/>
      <c r="L25" s="20"/>
      <c r="M25" s="74"/>
      <c r="N25" s="21"/>
    </row>
    <row r="26" spans="1:14" s="22" customFormat="1" ht="55.1" customHeight="1" x14ac:dyDescent="0.3">
      <c r="A26" s="41"/>
      <c r="B26" s="58"/>
      <c r="C26" s="55"/>
      <c r="D26" s="28" t="s">
        <v>6</v>
      </c>
      <c r="E26" s="29"/>
      <c r="F26" s="29"/>
      <c r="G26" s="29"/>
      <c r="H26" s="29"/>
      <c r="I26" s="29"/>
      <c r="J26" s="25">
        <f t="shared" ref="J26:K26" si="4">J23+J24+J25</f>
        <v>3693668</v>
      </c>
      <c r="K26" s="25">
        <f t="shared" si="4"/>
        <v>3331394</v>
      </c>
      <c r="L26" s="25">
        <f>L23+L24+L25</f>
        <v>3757907</v>
      </c>
      <c r="M26" s="74"/>
      <c r="N26" s="21"/>
    </row>
    <row r="27" spans="1:14" s="22" customFormat="1" ht="55.1" customHeight="1" x14ac:dyDescent="0.3">
      <c r="A27" s="39">
        <v>6</v>
      </c>
      <c r="B27" s="57" t="s">
        <v>44</v>
      </c>
      <c r="C27" s="54" t="s">
        <v>10</v>
      </c>
      <c r="D27" s="18" t="s">
        <v>3</v>
      </c>
      <c r="E27" s="19"/>
      <c r="F27" s="19"/>
      <c r="G27" s="19"/>
      <c r="H27" s="19"/>
      <c r="I27" s="19"/>
      <c r="J27" s="20"/>
      <c r="K27" s="20"/>
      <c r="L27" s="20"/>
      <c r="M27" s="74"/>
      <c r="N27" s="21"/>
    </row>
    <row r="28" spans="1:14" s="22" customFormat="1" ht="55.1" customHeight="1" x14ac:dyDescent="0.3">
      <c r="A28" s="40"/>
      <c r="B28" s="58"/>
      <c r="C28" s="55"/>
      <c r="D28" s="18" t="s">
        <v>4</v>
      </c>
      <c r="E28" s="19" t="s">
        <v>60</v>
      </c>
      <c r="F28" s="19" t="s">
        <v>57</v>
      </c>
      <c r="G28" s="19" t="s">
        <v>58</v>
      </c>
      <c r="H28" s="19" t="s">
        <v>59</v>
      </c>
      <c r="I28" s="19" t="s">
        <v>93</v>
      </c>
      <c r="J28" s="20">
        <v>12000000</v>
      </c>
      <c r="K28" s="20">
        <v>12000000</v>
      </c>
      <c r="L28" s="20">
        <v>12000000</v>
      </c>
      <c r="M28" s="74"/>
      <c r="N28" s="21"/>
    </row>
    <row r="29" spans="1:14" s="22" customFormat="1" ht="55.1" customHeight="1" x14ac:dyDescent="0.3">
      <c r="A29" s="40"/>
      <c r="B29" s="58"/>
      <c r="C29" s="55"/>
      <c r="D29" s="18" t="s">
        <v>5</v>
      </c>
      <c r="E29" s="19"/>
      <c r="F29" s="19"/>
      <c r="G29" s="19"/>
      <c r="H29" s="19"/>
      <c r="I29" s="19"/>
      <c r="J29" s="20"/>
      <c r="K29" s="20"/>
      <c r="L29" s="20"/>
      <c r="M29" s="74"/>
      <c r="N29" s="21"/>
    </row>
    <row r="30" spans="1:14" s="22" customFormat="1" ht="55.1" customHeight="1" x14ac:dyDescent="0.3">
      <c r="A30" s="41"/>
      <c r="B30" s="58"/>
      <c r="C30" s="55"/>
      <c r="D30" s="28" t="s">
        <v>6</v>
      </c>
      <c r="E30" s="29"/>
      <c r="F30" s="29"/>
      <c r="G30" s="29"/>
      <c r="H30" s="29"/>
      <c r="I30" s="29"/>
      <c r="J30" s="25">
        <f t="shared" ref="J30:K30" si="5">J27+J28+J29</f>
        <v>12000000</v>
      </c>
      <c r="K30" s="25">
        <f t="shared" si="5"/>
        <v>12000000</v>
      </c>
      <c r="L30" s="25">
        <f>L27+L28+L29</f>
        <v>12000000</v>
      </c>
      <c r="M30" s="74"/>
      <c r="N30" s="21"/>
    </row>
    <row r="31" spans="1:14" s="22" customFormat="1" ht="55.1" customHeight="1" x14ac:dyDescent="0.3">
      <c r="A31" s="39">
        <v>7</v>
      </c>
      <c r="B31" s="57" t="s">
        <v>43</v>
      </c>
      <c r="C31" s="54" t="s">
        <v>10</v>
      </c>
      <c r="D31" s="18" t="s">
        <v>3</v>
      </c>
      <c r="E31" s="19"/>
      <c r="F31" s="19"/>
      <c r="G31" s="19"/>
      <c r="H31" s="19"/>
      <c r="I31" s="19"/>
      <c r="J31" s="20"/>
      <c r="K31" s="20"/>
      <c r="L31" s="20"/>
      <c r="M31" s="74"/>
      <c r="N31" s="21"/>
    </row>
    <row r="32" spans="1:14" s="22" customFormat="1" ht="55.1" customHeight="1" x14ac:dyDescent="0.3">
      <c r="A32" s="40"/>
      <c r="B32" s="58"/>
      <c r="C32" s="55"/>
      <c r="D32" s="18" t="s">
        <v>4</v>
      </c>
      <c r="E32" s="19" t="s">
        <v>60</v>
      </c>
      <c r="F32" s="19" t="s">
        <v>57</v>
      </c>
      <c r="G32" s="19" t="s">
        <v>58</v>
      </c>
      <c r="H32" s="19" t="s">
        <v>59</v>
      </c>
      <c r="I32" s="19" t="s">
        <v>76</v>
      </c>
      <c r="J32" s="20">
        <v>10025400</v>
      </c>
      <c r="K32" s="20">
        <v>10025400</v>
      </c>
      <c r="L32" s="20">
        <v>10025400</v>
      </c>
      <c r="M32" s="74"/>
      <c r="N32" s="21"/>
    </row>
    <row r="33" spans="1:14" s="22" customFormat="1" ht="55.1" customHeight="1" x14ac:dyDescent="0.3">
      <c r="A33" s="40"/>
      <c r="B33" s="58"/>
      <c r="C33" s="55"/>
      <c r="D33" s="18" t="s">
        <v>5</v>
      </c>
      <c r="E33" s="19"/>
      <c r="F33" s="19"/>
      <c r="G33" s="19"/>
      <c r="H33" s="19"/>
      <c r="I33" s="19"/>
      <c r="J33" s="20"/>
      <c r="K33" s="20"/>
      <c r="L33" s="20"/>
      <c r="M33" s="74"/>
      <c r="N33" s="21"/>
    </row>
    <row r="34" spans="1:14" s="22" customFormat="1" ht="55.1" customHeight="1" x14ac:dyDescent="0.3">
      <c r="A34" s="41"/>
      <c r="B34" s="58"/>
      <c r="C34" s="55"/>
      <c r="D34" s="28" t="s">
        <v>6</v>
      </c>
      <c r="E34" s="29"/>
      <c r="F34" s="29"/>
      <c r="G34" s="29"/>
      <c r="H34" s="29"/>
      <c r="I34" s="29"/>
      <c r="J34" s="25">
        <f t="shared" ref="J34:K34" si="6">J31+J32+J33</f>
        <v>10025400</v>
      </c>
      <c r="K34" s="25">
        <f t="shared" si="6"/>
        <v>10025400</v>
      </c>
      <c r="L34" s="25">
        <f>L31+L32+L33</f>
        <v>10025400</v>
      </c>
      <c r="M34" s="74"/>
      <c r="N34" s="21"/>
    </row>
    <row r="35" spans="1:14" s="22" customFormat="1" ht="55.1" customHeight="1" x14ac:dyDescent="0.3">
      <c r="A35" s="39">
        <v>8</v>
      </c>
      <c r="B35" s="57" t="s">
        <v>48</v>
      </c>
      <c r="C35" s="54" t="s">
        <v>10</v>
      </c>
      <c r="D35" s="18" t="s">
        <v>3</v>
      </c>
      <c r="E35" s="19"/>
      <c r="F35" s="19"/>
      <c r="G35" s="19"/>
      <c r="H35" s="19"/>
      <c r="I35" s="19"/>
      <c r="J35" s="20"/>
      <c r="K35" s="20"/>
      <c r="L35" s="20"/>
      <c r="M35" s="74">
        <v>1</v>
      </c>
      <c r="N35" s="21"/>
    </row>
    <row r="36" spans="1:14" s="22" customFormat="1" ht="55.1" customHeight="1" x14ac:dyDescent="0.3">
      <c r="A36" s="40"/>
      <c r="B36" s="58"/>
      <c r="C36" s="55"/>
      <c r="D36" s="18" t="s">
        <v>4</v>
      </c>
      <c r="E36" s="19" t="s">
        <v>60</v>
      </c>
      <c r="F36" s="19" t="s">
        <v>57</v>
      </c>
      <c r="G36" s="19" t="s">
        <v>58</v>
      </c>
      <c r="H36" s="19" t="s">
        <v>59</v>
      </c>
      <c r="I36" s="19" t="s">
        <v>94</v>
      </c>
      <c r="J36" s="20">
        <v>8600000</v>
      </c>
      <c r="K36" s="20">
        <v>8600000</v>
      </c>
      <c r="L36" s="20">
        <v>8600000</v>
      </c>
      <c r="M36" s="74"/>
      <c r="N36" s="21"/>
    </row>
    <row r="37" spans="1:14" s="22" customFormat="1" ht="55.1" customHeight="1" x14ac:dyDescent="0.3">
      <c r="A37" s="40"/>
      <c r="B37" s="58"/>
      <c r="C37" s="55"/>
      <c r="D37" s="18" t="s">
        <v>5</v>
      </c>
      <c r="E37" s="19"/>
      <c r="F37" s="19"/>
      <c r="G37" s="19"/>
      <c r="H37" s="19"/>
      <c r="I37" s="19"/>
      <c r="J37" s="20"/>
      <c r="K37" s="20"/>
      <c r="L37" s="20"/>
      <c r="M37" s="74"/>
      <c r="N37" s="21"/>
    </row>
    <row r="38" spans="1:14" s="22" customFormat="1" ht="55.1" customHeight="1" x14ac:dyDescent="0.3">
      <c r="A38" s="41"/>
      <c r="B38" s="58"/>
      <c r="C38" s="55"/>
      <c r="D38" s="28" t="s">
        <v>6</v>
      </c>
      <c r="E38" s="29"/>
      <c r="F38" s="29"/>
      <c r="G38" s="29"/>
      <c r="H38" s="29"/>
      <c r="I38" s="29"/>
      <c r="J38" s="25">
        <f t="shared" ref="J38:K38" si="7">J35+J36+J37</f>
        <v>8600000</v>
      </c>
      <c r="K38" s="25">
        <f t="shared" si="7"/>
        <v>8600000</v>
      </c>
      <c r="L38" s="25">
        <f>L35+L36+L37</f>
        <v>8600000</v>
      </c>
      <c r="M38" s="74"/>
      <c r="N38" s="21"/>
    </row>
    <row r="39" spans="1:14" s="22" customFormat="1" ht="55.1" customHeight="1" x14ac:dyDescent="0.3">
      <c r="A39" s="39">
        <v>9</v>
      </c>
      <c r="B39" s="57" t="s">
        <v>28</v>
      </c>
      <c r="C39" s="54" t="s">
        <v>23</v>
      </c>
      <c r="D39" s="26" t="s">
        <v>3</v>
      </c>
      <c r="E39" s="27"/>
      <c r="F39" s="27"/>
      <c r="G39" s="27"/>
      <c r="H39" s="27"/>
      <c r="I39" s="27"/>
      <c r="J39" s="20"/>
      <c r="K39" s="20"/>
      <c r="L39" s="20"/>
      <c r="M39" s="74">
        <v>3</v>
      </c>
      <c r="N39" s="21"/>
    </row>
    <row r="40" spans="1:14" s="22" customFormat="1" ht="55.1" customHeight="1" x14ac:dyDescent="0.3">
      <c r="A40" s="40"/>
      <c r="B40" s="58"/>
      <c r="C40" s="55"/>
      <c r="D40" s="26" t="s">
        <v>4</v>
      </c>
      <c r="E40" s="27" t="s">
        <v>60</v>
      </c>
      <c r="F40" s="27" t="s">
        <v>57</v>
      </c>
      <c r="G40" s="27" t="s">
        <v>58</v>
      </c>
      <c r="H40" s="27" t="s">
        <v>59</v>
      </c>
      <c r="I40" s="27" t="s">
        <v>77</v>
      </c>
      <c r="J40" s="20">
        <v>14946157</v>
      </c>
      <c r="K40" s="20">
        <v>15118324</v>
      </c>
      <c r="L40" s="20">
        <v>15295732</v>
      </c>
      <c r="M40" s="74"/>
      <c r="N40" s="21"/>
    </row>
    <row r="41" spans="1:14" s="22" customFormat="1" ht="55.1" customHeight="1" x14ac:dyDescent="0.3">
      <c r="A41" s="40"/>
      <c r="B41" s="58"/>
      <c r="C41" s="55"/>
      <c r="D41" s="26" t="s">
        <v>5</v>
      </c>
      <c r="E41" s="27"/>
      <c r="F41" s="27"/>
      <c r="G41" s="27"/>
      <c r="H41" s="27"/>
      <c r="I41" s="27"/>
      <c r="J41" s="20"/>
      <c r="K41" s="20"/>
      <c r="L41" s="20"/>
      <c r="M41" s="74"/>
      <c r="N41" s="21"/>
    </row>
    <row r="42" spans="1:14" s="22" customFormat="1" ht="55.1" customHeight="1" x14ac:dyDescent="0.3">
      <c r="A42" s="41"/>
      <c r="B42" s="58"/>
      <c r="C42" s="55"/>
      <c r="D42" s="28" t="s">
        <v>6</v>
      </c>
      <c r="E42" s="29"/>
      <c r="F42" s="29"/>
      <c r="G42" s="29"/>
      <c r="H42" s="29"/>
      <c r="I42" s="29"/>
      <c r="J42" s="25">
        <f t="shared" ref="J42:K42" si="8">J39+J40+J41</f>
        <v>14946157</v>
      </c>
      <c r="K42" s="25">
        <f t="shared" si="8"/>
        <v>15118324</v>
      </c>
      <c r="L42" s="25">
        <f>L39+L40+L41</f>
        <v>15295732</v>
      </c>
      <c r="M42" s="74"/>
      <c r="N42" s="21"/>
    </row>
    <row r="43" spans="1:14" s="22" customFormat="1" ht="55.1" customHeight="1" x14ac:dyDescent="0.3">
      <c r="A43" s="39">
        <v>10</v>
      </c>
      <c r="B43" s="57" t="s">
        <v>29</v>
      </c>
      <c r="C43" s="54" t="s">
        <v>30</v>
      </c>
      <c r="D43" s="18" t="s">
        <v>3</v>
      </c>
      <c r="E43" s="19"/>
      <c r="F43" s="19"/>
      <c r="G43" s="19"/>
      <c r="H43" s="19"/>
      <c r="I43" s="19"/>
      <c r="J43" s="20"/>
      <c r="K43" s="20"/>
      <c r="L43" s="20"/>
      <c r="M43" s="74">
        <v>13</v>
      </c>
      <c r="N43" s="21"/>
    </row>
    <row r="44" spans="1:14" s="22" customFormat="1" ht="55.1" customHeight="1" x14ac:dyDescent="0.3">
      <c r="A44" s="40"/>
      <c r="B44" s="58"/>
      <c r="C44" s="55"/>
      <c r="D44" s="18" t="s">
        <v>4</v>
      </c>
      <c r="E44" s="19" t="s">
        <v>60</v>
      </c>
      <c r="F44" s="19" t="s">
        <v>57</v>
      </c>
      <c r="G44" s="19" t="s">
        <v>58</v>
      </c>
      <c r="H44" s="19" t="s">
        <v>59</v>
      </c>
      <c r="I44" s="19" t="s">
        <v>79</v>
      </c>
      <c r="J44" s="20">
        <v>4770931</v>
      </c>
      <c r="K44" s="20">
        <v>4866475</v>
      </c>
      <c r="L44" s="20">
        <v>4959582</v>
      </c>
      <c r="M44" s="74"/>
      <c r="N44" s="21"/>
    </row>
    <row r="45" spans="1:14" s="22" customFormat="1" ht="55.1" customHeight="1" x14ac:dyDescent="0.3">
      <c r="A45" s="40"/>
      <c r="B45" s="58"/>
      <c r="C45" s="55"/>
      <c r="D45" s="18" t="s">
        <v>5</v>
      </c>
      <c r="E45" s="19"/>
      <c r="F45" s="19"/>
      <c r="G45" s="19"/>
      <c r="H45" s="19"/>
      <c r="I45" s="19"/>
      <c r="J45" s="20"/>
      <c r="K45" s="20"/>
      <c r="L45" s="20"/>
      <c r="M45" s="74"/>
      <c r="N45" s="21"/>
    </row>
    <row r="46" spans="1:14" s="22" customFormat="1" ht="55.1" customHeight="1" x14ac:dyDescent="0.3">
      <c r="A46" s="41"/>
      <c r="B46" s="58"/>
      <c r="C46" s="55"/>
      <c r="D46" s="28" t="s">
        <v>6</v>
      </c>
      <c r="E46" s="29"/>
      <c r="F46" s="29"/>
      <c r="G46" s="29"/>
      <c r="H46" s="29"/>
      <c r="I46" s="29"/>
      <c r="J46" s="25">
        <f t="shared" ref="J46:K46" si="9">J43+J44+J45</f>
        <v>4770931</v>
      </c>
      <c r="K46" s="25">
        <f t="shared" si="9"/>
        <v>4866475</v>
      </c>
      <c r="L46" s="25">
        <f>L43+L44+L45</f>
        <v>4959582</v>
      </c>
      <c r="M46" s="74"/>
      <c r="N46" s="21"/>
    </row>
    <row r="47" spans="1:14" s="22" customFormat="1" ht="55.1" customHeight="1" x14ac:dyDescent="0.3">
      <c r="A47" s="39">
        <v>11</v>
      </c>
      <c r="B47" s="57" t="s">
        <v>31</v>
      </c>
      <c r="C47" s="54" t="s">
        <v>18</v>
      </c>
      <c r="D47" s="18" t="s">
        <v>3</v>
      </c>
      <c r="E47" s="19">
        <v>916</v>
      </c>
      <c r="F47" s="19" t="s">
        <v>57</v>
      </c>
      <c r="G47" s="19" t="s">
        <v>58</v>
      </c>
      <c r="H47" s="19" t="s">
        <v>59</v>
      </c>
      <c r="I47" s="19" t="s">
        <v>115</v>
      </c>
      <c r="J47" s="20">
        <v>1493090</v>
      </c>
      <c r="K47" s="20">
        <v>1493090</v>
      </c>
      <c r="L47" s="20">
        <v>1493090</v>
      </c>
      <c r="M47" s="74"/>
      <c r="N47" s="21"/>
    </row>
    <row r="48" spans="1:14" s="22" customFormat="1" ht="55.1" customHeight="1" x14ac:dyDescent="0.3">
      <c r="A48" s="40"/>
      <c r="B48" s="58"/>
      <c r="C48" s="54"/>
      <c r="D48" s="18" t="s">
        <v>4</v>
      </c>
      <c r="E48" s="19"/>
      <c r="F48" s="19"/>
      <c r="G48" s="19"/>
      <c r="H48" s="19"/>
      <c r="I48" s="19"/>
      <c r="J48" s="20"/>
      <c r="K48" s="20"/>
      <c r="L48" s="20"/>
      <c r="M48" s="74"/>
      <c r="N48" s="21"/>
    </row>
    <row r="49" spans="1:14" s="22" customFormat="1" ht="55.1" customHeight="1" x14ac:dyDescent="0.3">
      <c r="A49" s="40"/>
      <c r="B49" s="58"/>
      <c r="C49" s="54"/>
      <c r="D49" s="18" t="s">
        <v>5</v>
      </c>
      <c r="E49" s="19"/>
      <c r="F49" s="19"/>
      <c r="G49" s="19"/>
      <c r="H49" s="19"/>
      <c r="I49" s="19"/>
      <c r="J49" s="20"/>
      <c r="K49" s="20"/>
      <c r="L49" s="20"/>
      <c r="M49" s="74"/>
      <c r="N49" s="21"/>
    </row>
    <row r="50" spans="1:14" s="22" customFormat="1" ht="55.1" customHeight="1" x14ac:dyDescent="0.3">
      <c r="A50" s="41"/>
      <c r="B50" s="58"/>
      <c r="C50" s="54"/>
      <c r="D50" s="23" t="s">
        <v>7</v>
      </c>
      <c r="E50" s="24"/>
      <c r="F50" s="24"/>
      <c r="G50" s="24"/>
      <c r="H50" s="24"/>
      <c r="I50" s="24"/>
      <c r="J50" s="25">
        <f t="shared" ref="J50:K50" si="10">J47+J48+J49</f>
        <v>1493090</v>
      </c>
      <c r="K50" s="25">
        <f t="shared" si="10"/>
        <v>1493090</v>
      </c>
      <c r="L50" s="25">
        <f>L47+L48+L49</f>
        <v>1493090</v>
      </c>
      <c r="M50" s="74"/>
      <c r="N50" s="21"/>
    </row>
    <row r="51" spans="1:14" s="22" customFormat="1" ht="55.1" customHeight="1" x14ac:dyDescent="0.3">
      <c r="A51" s="39"/>
      <c r="B51" s="57" t="s">
        <v>31</v>
      </c>
      <c r="C51" s="54" t="s">
        <v>18</v>
      </c>
      <c r="D51" s="18" t="s">
        <v>3</v>
      </c>
      <c r="E51" s="19">
        <v>916</v>
      </c>
      <c r="F51" s="19" t="s">
        <v>57</v>
      </c>
      <c r="G51" s="19" t="s">
        <v>58</v>
      </c>
      <c r="H51" s="19" t="s">
        <v>59</v>
      </c>
      <c r="I51" s="19" t="s">
        <v>116</v>
      </c>
      <c r="J51" s="20">
        <v>597436</v>
      </c>
      <c r="K51" s="20">
        <v>597436</v>
      </c>
      <c r="L51" s="20">
        <v>597436</v>
      </c>
      <c r="M51" s="74"/>
      <c r="N51" s="21"/>
    </row>
    <row r="52" spans="1:14" s="22" customFormat="1" ht="55.1" customHeight="1" x14ac:dyDescent="0.3">
      <c r="A52" s="40"/>
      <c r="B52" s="58"/>
      <c r="C52" s="54"/>
      <c r="D52" s="18" t="s">
        <v>4</v>
      </c>
      <c r="E52" s="19"/>
      <c r="F52" s="19"/>
      <c r="G52" s="19"/>
      <c r="H52" s="19"/>
      <c r="I52" s="19"/>
      <c r="J52" s="20"/>
      <c r="K52" s="20"/>
      <c r="L52" s="20"/>
      <c r="M52" s="74"/>
      <c r="N52" s="21"/>
    </row>
    <row r="53" spans="1:14" s="22" customFormat="1" ht="55.1" customHeight="1" x14ac:dyDescent="0.3">
      <c r="A53" s="40"/>
      <c r="B53" s="58"/>
      <c r="C53" s="54"/>
      <c r="D53" s="18" t="s">
        <v>5</v>
      </c>
      <c r="E53" s="19"/>
      <c r="F53" s="19"/>
      <c r="G53" s="19"/>
      <c r="H53" s="19"/>
      <c r="I53" s="19"/>
      <c r="J53" s="20"/>
      <c r="K53" s="20"/>
      <c r="L53" s="20"/>
      <c r="M53" s="74"/>
      <c r="N53" s="21"/>
    </row>
    <row r="54" spans="1:14" s="22" customFormat="1" ht="55.1" customHeight="1" x14ac:dyDescent="0.3">
      <c r="A54" s="41"/>
      <c r="B54" s="58"/>
      <c r="C54" s="54"/>
      <c r="D54" s="23" t="s">
        <v>7</v>
      </c>
      <c r="E54" s="24"/>
      <c r="F54" s="24"/>
      <c r="G54" s="24"/>
      <c r="H54" s="24"/>
      <c r="I54" s="24"/>
      <c r="J54" s="25">
        <f t="shared" ref="J54:K54" si="11">J51+J52+J53</f>
        <v>597436</v>
      </c>
      <c r="K54" s="25">
        <f t="shared" si="11"/>
        <v>597436</v>
      </c>
      <c r="L54" s="25">
        <f>L51+L52+L53</f>
        <v>597436</v>
      </c>
      <c r="M54" s="74"/>
      <c r="N54" s="21"/>
    </row>
    <row r="55" spans="1:14" s="22" customFormat="1" ht="55.1" customHeight="1" x14ac:dyDescent="0.3">
      <c r="A55" s="39">
        <v>12</v>
      </c>
      <c r="B55" s="57" t="s">
        <v>32</v>
      </c>
      <c r="C55" s="54" t="s">
        <v>33</v>
      </c>
      <c r="D55" s="26" t="s">
        <v>3</v>
      </c>
      <c r="E55" s="27"/>
      <c r="F55" s="27"/>
      <c r="G55" s="27"/>
      <c r="H55" s="27"/>
      <c r="I55" s="27"/>
      <c r="J55" s="20"/>
      <c r="K55" s="20"/>
      <c r="L55" s="20"/>
      <c r="M55" s="74"/>
      <c r="N55" s="21"/>
    </row>
    <row r="56" spans="1:14" s="22" customFormat="1" ht="55.1" customHeight="1" x14ac:dyDescent="0.3">
      <c r="A56" s="40"/>
      <c r="B56" s="58"/>
      <c r="C56" s="54"/>
      <c r="D56" s="26" t="s">
        <v>4</v>
      </c>
      <c r="E56" s="27" t="s">
        <v>60</v>
      </c>
      <c r="F56" s="27" t="s">
        <v>57</v>
      </c>
      <c r="G56" s="27" t="s">
        <v>58</v>
      </c>
      <c r="H56" s="27" t="s">
        <v>59</v>
      </c>
      <c r="I56" s="27" t="s">
        <v>78</v>
      </c>
      <c r="J56" s="20">
        <f>4202278+1000</f>
        <v>4203278</v>
      </c>
      <c r="K56" s="20">
        <f>4231568+1000</f>
        <v>4232568</v>
      </c>
      <c r="L56" s="20">
        <f>4262030+1000</f>
        <v>4263030</v>
      </c>
      <c r="M56" s="74"/>
      <c r="N56" s="21"/>
    </row>
    <row r="57" spans="1:14" s="22" customFormat="1" ht="55.1" customHeight="1" x14ac:dyDescent="0.3">
      <c r="A57" s="40"/>
      <c r="B57" s="58"/>
      <c r="C57" s="54"/>
      <c r="D57" s="26" t="s">
        <v>5</v>
      </c>
      <c r="E57" s="27"/>
      <c r="F57" s="27"/>
      <c r="G57" s="27"/>
      <c r="H57" s="27"/>
      <c r="I57" s="27"/>
      <c r="J57" s="20"/>
      <c r="K57" s="20"/>
      <c r="L57" s="20"/>
      <c r="M57" s="74"/>
      <c r="N57" s="21"/>
    </row>
    <row r="58" spans="1:14" s="22" customFormat="1" ht="55.1" customHeight="1" x14ac:dyDescent="0.3">
      <c r="A58" s="41"/>
      <c r="B58" s="58"/>
      <c r="C58" s="54"/>
      <c r="D58" s="28" t="s">
        <v>15</v>
      </c>
      <c r="E58" s="29"/>
      <c r="F58" s="29"/>
      <c r="G58" s="29"/>
      <c r="H58" s="29"/>
      <c r="I58" s="29"/>
      <c r="J58" s="25">
        <f t="shared" ref="J58:K58" si="12">J55+J56+J57</f>
        <v>4203278</v>
      </c>
      <c r="K58" s="25">
        <f t="shared" si="12"/>
        <v>4232568</v>
      </c>
      <c r="L58" s="25">
        <f t="shared" ref="L58" si="13">L55+L56+L57</f>
        <v>4263030</v>
      </c>
      <c r="M58" s="74"/>
      <c r="N58" s="21"/>
    </row>
    <row r="59" spans="1:14" s="22" customFormat="1" ht="55.1" customHeight="1" x14ac:dyDescent="0.3">
      <c r="A59" s="39">
        <v>13</v>
      </c>
      <c r="B59" s="57" t="s">
        <v>125</v>
      </c>
      <c r="C59" s="54" t="s">
        <v>10</v>
      </c>
      <c r="D59" s="26" t="s">
        <v>3</v>
      </c>
      <c r="E59" s="27" t="s">
        <v>60</v>
      </c>
      <c r="F59" s="27" t="s">
        <v>57</v>
      </c>
      <c r="G59" s="27" t="s">
        <v>58</v>
      </c>
      <c r="H59" s="27" t="s">
        <v>59</v>
      </c>
      <c r="I59" s="27" t="s">
        <v>107</v>
      </c>
      <c r="J59" s="20">
        <v>191614.65</v>
      </c>
      <c r="K59" s="20">
        <v>127743.1</v>
      </c>
      <c r="L59" s="20">
        <v>127743.1</v>
      </c>
      <c r="M59" s="74"/>
      <c r="N59" s="21"/>
    </row>
    <row r="60" spans="1:14" s="22" customFormat="1" ht="55.1" customHeight="1" x14ac:dyDescent="0.3">
      <c r="A60" s="40"/>
      <c r="B60" s="58"/>
      <c r="C60" s="54"/>
      <c r="D60" s="26" t="s">
        <v>4</v>
      </c>
      <c r="E60" s="27"/>
      <c r="F60" s="27"/>
      <c r="G60" s="27"/>
      <c r="H60" s="27"/>
      <c r="I60" s="27"/>
      <c r="J60" s="20"/>
      <c r="K60" s="20"/>
      <c r="L60" s="20"/>
      <c r="M60" s="74"/>
      <c r="N60" s="21"/>
    </row>
    <row r="61" spans="1:14" s="22" customFormat="1" ht="55.1" customHeight="1" x14ac:dyDescent="0.3">
      <c r="A61" s="40"/>
      <c r="B61" s="58"/>
      <c r="C61" s="54"/>
      <c r="D61" s="26" t="s">
        <v>5</v>
      </c>
      <c r="E61" s="27"/>
      <c r="F61" s="27"/>
      <c r="G61" s="27"/>
      <c r="H61" s="27"/>
      <c r="I61" s="27"/>
      <c r="J61" s="20"/>
      <c r="K61" s="20"/>
      <c r="L61" s="20"/>
      <c r="M61" s="74"/>
      <c r="N61" s="21"/>
    </row>
    <row r="62" spans="1:14" s="22" customFormat="1" ht="66.7" customHeight="1" x14ac:dyDescent="0.3">
      <c r="A62" s="41"/>
      <c r="B62" s="58"/>
      <c r="C62" s="54"/>
      <c r="D62" s="28" t="s">
        <v>15</v>
      </c>
      <c r="E62" s="29"/>
      <c r="F62" s="29"/>
      <c r="G62" s="29"/>
      <c r="H62" s="29"/>
      <c r="I62" s="29"/>
      <c r="J62" s="25">
        <f t="shared" ref="J62:K62" si="14">J59+J60+J61</f>
        <v>191614.65</v>
      </c>
      <c r="K62" s="25">
        <f t="shared" si="14"/>
        <v>127743.1</v>
      </c>
      <c r="L62" s="25">
        <f t="shared" ref="L62" si="15">L59+L60+L61</f>
        <v>127743.1</v>
      </c>
      <c r="M62" s="74"/>
      <c r="N62" s="21"/>
    </row>
    <row r="63" spans="1:14" s="22" customFormat="1" ht="33.049999999999997" customHeight="1" x14ac:dyDescent="0.3">
      <c r="A63" s="39">
        <v>14</v>
      </c>
      <c r="B63" s="57" t="s">
        <v>80</v>
      </c>
      <c r="C63" s="54" t="s">
        <v>10</v>
      </c>
      <c r="D63" s="26" t="s">
        <v>3</v>
      </c>
      <c r="E63" s="27"/>
      <c r="F63" s="27"/>
      <c r="G63" s="27"/>
      <c r="H63" s="27"/>
      <c r="I63" s="27"/>
      <c r="J63" s="20"/>
      <c r="K63" s="20"/>
      <c r="L63" s="20"/>
      <c r="M63" s="74"/>
      <c r="N63" s="21"/>
    </row>
    <row r="64" spans="1:14" s="22" customFormat="1" ht="55.1" customHeight="1" x14ac:dyDescent="0.3">
      <c r="A64" s="40"/>
      <c r="B64" s="58"/>
      <c r="C64" s="54"/>
      <c r="D64" s="26" t="s">
        <v>4</v>
      </c>
      <c r="E64" s="27" t="s">
        <v>60</v>
      </c>
      <c r="F64" s="27" t="s">
        <v>57</v>
      </c>
      <c r="G64" s="27" t="s">
        <v>58</v>
      </c>
      <c r="H64" s="27" t="s">
        <v>59</v>
      </c>
      <c r="I64" s="27" t="s">
        <v>81</v>
      </c>
      <c r="J64" s="20">
        <v>84000</v>
      </c>
      <c r="K64" s="20"/>
      <c r="L64" s="20"/>
      <c r="M64" s="74"/>
      <c r="N64" s="21"/>
    </row>
    <row r="65" spans="1:14" s="22" customFormat="1" ht="55.1" customHeight="1" x14ac:dyDescent="0.3">
      <c r="A65" s="40"/>
      <c r="B65" s="58"/>
      <c r="C65" s="54"/>
      <c r="D65" s="26" t="s">
        <v>5</v>
      </c>
      <c r="E65" s="27"/>
      <c r="F65" s="27"/>
      <c r="G65" s="27"/>
      <c r="H65" s="27"/>
      <c r="I65" s="27"/>
      <c r="J65" s="20"/>
      <c r="K65" s="20"/>
      <c r="L65" s="20"/>
      <c r="M65" s="74"/>
      <c r="N65" s="21"/>
    </row>
    <row r="66" spans="1:14" s="22" customFormat="1" ht="35.25" customHeight="1" x14ac:dyDescent="0.3">
      <c r="A66" s="41"/>
      <c r="B66" s="58"/>
      <c r="C66" s="54"/>
      <c r="D66" s="28" t="s">
        <v>11</v>
      </c>
      <c r="E66" s="29"/>
      <c r="F66" s="29"/>
      <c r="G66" s="29"/>
      <c r="H66" s="29"/>
      <c r="I66" s="29"/>
      <c r="J66" s="25">
        <f t="shared" ref="J66:K66" si="16">J63+J64+J65</f>
        <v>84000</v>
      </c>
      <c r="K66" s="25">
        <f t="shared" si="16"/>
        <v>0</v>
      </c>
      <c r="L66" s="25">
        <f t="shared" ref="L66" si="17">L63+L64+L65</f>
        <v>0</v>
      </c>
      <c r="M66" s="74"/>
      <c r="N66" s="21"/>
    </row>
    <row r="67" spans="1:14" s="22" customFormat="1" ht="55.1" customHeight="1" x14ac:dyDescent="0.3">
      <c r="A67" s="39">
        <v>14</v>
      </c>
      <c r="B67" s="56" t="s">
        <v>82</v>
      </c>
      <c r="C67" s="54" t="s">
        <v>10</v>
      </c>
      <c r="D67" s="26" t="s">
        <v>3</v>
      </c>
      <c r="E67" s="27"/>
      <c r="F67" s="27"/>
      <c r="G67" s="27"/>
      <c r="H67" s="27"/>
      <c r="I67" s="27"/>
      <c r="J67" s="20"/>
      <c r="K67" s="20"/>
      <c r="L67" s="20"/>
      <c r="M67" s="74"/>
      <c r="N67" s="21"/>
    </row>
    <row r="68" spans="1:14" s="22" customFormat="1" ht="55.1" customHeight="1" x14ac:dyDescent="0.3">
      <c r="A68" s="40"/>
      <c r="B68" s="56"/>
      <c r="C68" s="54"/>
      <c r="D68" s="26" t="s">
        <v>4</v>
      </c>
      <c r="E68" s="27" t="s">
        <v>60</v>
      </c>
      <c r="F68" s="27" t="s">
        <v>57</v>
      </c>
      <c r="G68" s="27" t="s">
        <v>58</v>
      </c>
      <c r="H68" s="27" t="s">
        <v>59</v>
      </c>
      <c r="I68" s="27" t="s">
        <v>83</v>
      </c>
      <c r="J68" s="20">
        <v>12978780</v>
      </c>
      <c r="K68" s="20">
        <v>378700</v>
      </c>
      <c r="L68" s="20">
        <v>378700</v>
      </c>
      <c r="M68" s="74"/>
      <c r="N68" s="21"/>
    </row>
    <row r="69" spans="1:14" s="22" customFormat="1" ht="55.1" customHeight="1" x14ac:dyDescent="0.3">
      <c r="A69" s="40"/>
      <c r="B69" s="56"/>
      <c r="C69" s="54"/>
      <c r="D69" s="26" t="s">
        <v>5</v>
      </c>
      <c r="E69" s="27"/>
      <c r="F69" s="27"/>
      <c r="G69" s="27"/>
      <c r="H69" s="27"/>
      <c r="I69" s="27"/>
      <c r="J69" s="20"/>
      <c r="K69" s="20"/>
      <c r="L69" s="20"/>
      <c r="M69" s="74"/>
      <c r="N69" s="21"/>
    </row>
    <row r="70" spans="1:14" s="22" customFormat="1" ht="55.1" customHeight="1" x14ac:dyDescent="0.3">
      <c r="A70" s="41"/>
      <c r="B70" s="56"/>
      <c r="C70" s="54"/>
      <c r="D70" s="28" t="s">
        <v>11</v>
      </c>
      <c r="E70" s="29"/>
      <c r="F70" s="29"/>
      <c r="G70" s="29"/>
      <c r="H70" s="29"/>
      <c r="I70" s="29"/>
      <c r="J70" s="25">
        <f t="shared" ref="J70:K70" si="18">J67+J68+J69</f>
        <v>12978780</v>
      </c>
      <c r="K70" s="25">
        <f t="shared" si="18"/>
        <v>378700</v>
      </c>
      <c r="L70" s="25">
        <f t="shared" ref="L70" si="19">L67+L68+L69</f>
        <v>378700</v>
      </c>
      <c r="M70" s="74"/>
      <c r="N70" s="21"/>
    </row>
    <row r="71" spans="1:14" s="22" customFormat="1" ht="55.1" customHeight="1" x14ac:dyDescent="0.3">
      <c r="A71" s="39">
        <v>15</v>
      </c>
      <c r="B71" s="57" t="s">
        <v>39</v>
      </c>
      <c r="C71" s="54" t="s">
        <v>16</v>
      </c>
      <c r="D71" s="26" t="s">
        <v>3</v>
      </c>
      <c r="E71" s="27" t="s">
        <v>60</v>
      </c>
      <c r="F71" s="27" t="s">
        <v>57</v>
      </c>
      <c r="G71" s="27" t="s">
        <v>58</v>
      </c>
      <c r="H71" s="27" t="s">
        <v>59</v>
      </c>
      <c r="I71" s="27" t="s">
        <v>67</v>
      </c>
      <c r="J71" s="20">
        <v>298618</v>
      </c>
      <c r="K71" s="20">
        <v>298618</v>
      </c>
      <c r="L71" s="20">
        <v>298618</v>
      </c>
      <c r="M71" s="74"/>
      <c r="N71" s="21"/>
    </row>
    <row r="72" spans="1:14" s="22" customFormat="1" ht="55.1" customHeight="1" x14ac:dyDescent="0.3">
      <c r="A72" s="40"/>
      <c r="B72" s="58"/>
      <c r="C72" s="54"/>
      <c r="D72" s="26" t="s">
        <v>4</v>
      </c>
      <c r="E72" s="27"/>
      <c r="F72" s="27"/>
      <c r="G72" s="27"/>
      <c r="H72" s="27"/>
      <c r="I72" s="27"/>
      <c r="J72" s="20"/>
      <c r="K72" s="20"/>
      <c r="L72" s="20"/>
      <c r="M72" s="74"/>
      <c r="N72" s="21"/>
    </row>
    <row r="73" spans="1:14" s="22" customFormat="1" ht="55.1" customHeight="1" x14ac:dyDescent="0.3">
      <c r="A73" s="40"/>
      <c r="B73" s="58"/>
      <c r="C73" s="54"/>
      <c r="D73" s="26" t="s">
        <v>5</v>
      </c>
      <c r="E73" s="27"/>
      <c r="F73" s="27"/>
      <c r="G73" s="27"/>
      <c r="H73" s="27"/>
      <c r="I73" s="27"/>
      <c r="J73" s="20"/>
      <c r="K73" s="20"/>
      <c r="L73" s="20"/>
      <c r="M73" s="74"/>
      <c r="N73" s="21"/>
    </row>
    <row r="74" spans="1:14" s="22" customFormat="1" ht="55.1" customHeight="1" x14ac:dyDescent="0.3">
      <c r="A74" s="41"/>
      <c r="B74" s="58"/>
      <c r="C74" s="54"/>
      <c r="D74" s="28" t="s">
        <v>6</v>
      </c>
      <c r="E74" s="29"/>
      <c r="F74" s="29"/>
      <c r="G74" s="29"/>
      <c r="H74" s="29"/>
      <c r="I74" s="29"/>
      <c r="J74" s="25">
        <f t="shared" ref="J74:K74" si="20">J71+J72+J73</f>
        <v>298618</v>
      </c>
      <c r="K74" s="25">
        <f t="shared" si="20"/>
        <v>298618</v>
      </c>
      <c r="L74" s="25">
        <f t="shared" ref="L74" si="21">L71+L72+L73</f>
        <v>298618</v>
      </c>
      <c r="M74" s="74"/>
      <c r="N74" s="21"/>
    </row>
    <row r="75" spans="1:14" ht="55.1" hidden="1" customHeight="1" x14ac:dyDescent="0.3">
      <c r="A75" s="59">
        <v>17</v>
      </c>
      <c r="B75" s="84" t="s">
        <v>118</v>
      </c>
      <c r="C75" s="81" t="s">
        <v>10</v>
      </c>
      <c r="D75" s="17" t="s">
        <v>3</v>
      </c>
      <c r="E75" s="13"/>
      <c r="F75" s="13"/>
      <c r="G75" s="13"/>
      <c r="H75" s="13"/>
      <c r="I75" s="13"/>
      <c r="J75" s="15"/>
      <c r="K75" s="15"/>
      <c r="L75" s="15"/>
      <c r="M75" s="76"/>
    </row>
    <row r="76" spans="1:14" ht="55.1" hidden="1" customHeight="1" x14ac:dyDescent="0.3">
      <c r="A76" s="60"/>
      <c r="B76" s="85"/>
      <c r="C76" s="82"/>
      <c r="D76" s="17" t="s">
        <v>4</v>
      </c>
      <c r="E76" s="13" t="s">
        <v>60</v>
      </c>
      <c r="F76" s="13" t="s">
        <v>57</v>
      </c>
      <c r="G76" s="13" t="s">
        <v>58</v>
      </c>
      <c r="H76" s="13" t="s">
        <v>96</v>
      </c>
      <c r="I76" s="13" t="s">
        <v>119</v>
      </c>
      <c r="J76" s="15"/>
      <c r="K76" s="15"/>
      <c r="L76" s="15"/>
      <c r="M76" s="77"/>
    </row>
    <row r="77" spans="1:14" ht="55.1" hidden="1" customHeight="1" x14ac:dyDescent="0.3">
      <c r="A77" s="60"/>
      <c r="B77" s="85"/>
      <c r="C77" s="82"/>
      <c r="D77" s="17" t="s">
        <v>5</v>
      </c>
      <c r="E77" s="13"/>
      <c r="F77" s="13"/>
      <c r="G77" s="13"/>
      <c r="H77" s="13"/>
      <c r="I77" s="13"/>
      <c r="J77" s="15"/>
      <c r="K77" s="15"/>
      <c r="L77" s="15"/>
      <c r="M77" s="77"/>
    </row>
    <row r="78" spans="1:14" ht="55.1" hidden="1" customHeight="1" x14ac:dyDescent="0.3">
      <c r="A78" s="61"/>
      <c r="B78" s="86"/>
      <c r="C78" s="83"/>
      <c r="D78" s="14" t="s">
        <v>6</v>
      </c>
      <c r="E78" s="12"/>
      <c r="F78" s="12"/>
      <c r="G78" s="12"/>
      <c r="H78" s="12"/>
      <c r="I78" s="12"/>
      <c r="J78" s="16">
        <f t="shared" ref="J78:K78" si="22">J75+J76+J77</f>
        <v>0</v>
      </c>
      <c r="K78" s="16">
        <f t="shared" si="22"/>
        <v>0</v>
      </c>
      <c r="L78" s="16">
        <f t="shared" ref="L78" si="23">L75+L76+L77</f>
        <v>0</v>
      </c>
      <c r="M78" s="78"/>
    </row>
    <row r="79" spans="1:14" s="22" customFormat="1" ht="55.1" customHeight="1" x14ac:dyDescent="0.3">
      <c r="A79" s="39">
        <v>16</v>
      </c>
      <c r="B79" s="57" t="s">
        <v>45</v>
      </c>
      <c r="C79" s="54" t="s">
        <v>19</v>
      </c>
      <c r="D79" s="26" t="s">
        <v>3</v>
      </c>
      <c r="E79" s="27"/>
      <c r="F79" s="27"/>
      <c r="G79" s="27"/>
      <c r="H79" s="27"/>
      <c r="I79" s="27"/>
      <c r="J79" s="20"/>
      <c r="K79" s="20"/>
      <c r="L79" s="20"/>
      <c r="M79" s="74"/>
      <c r="N79" s="21"/>
    </row>
    <row r="80" spans="1:14" s="22" customFormat="1" ht="55.1" customHeight="1" x14ac:dyDescent="0.3">
      <c r="A80" s="40"/>
      <c r="B80" s="58"/>
      <c r="C80" s="54"/>
      <c r="D80" s="26" t="s">
        <v>4</v>
      </c>
      <c r="E80" s="27" t="s">
        <v>60</v>
      </c>
      <c r="F80" s="27" t="s">
        <v>57</v>
      </c>
      <c r="G80" s="27" t="s">
        <v>58</v>
      </c>
      <c r="H80" s="27" t="s">
        <v>96</v>
      </c>
      <c r="I80" s="27" t="s">
        <v>100</v>
      </c>
      <c r="J80" s="20">
        <v>32000</v>
      </c>
      <c r="K80" s="20"/>
      <c r="L80" s="20"/>
      <c r="M80" s="74"/>
      <c r="N80" s="21"/>
    </row>
    <row r="81" spans="1:14" s="22" customFormat="1" ht="55.1" customHeight="1" x14ac:dyDescent="0.3">
      <c r="A81" s="40"/>
      <c r="B81" s="58"/>
      <c r="C81" s="54"/>
      <c r="D81" s="26" t="s">
        <v>5</v>
      </c>
      <c r="E81" s="27"/>
      <c r="F81" s="27"/>
      <c r="G81" s="27"/>
      <c r="H81" s="27"/>
      <c r="I81" s="27"/>
      <c r="J81" s="20"/>
      <c r="K81" s="20"/>
      <c r="L81" s="20"/>
      <c r="M81" s="74"/>
      <c r="N81" s="21"/>
    </row>
    <row r="82" spans="1:14" s="22" customFormat="1" ht="55.1" customHeight="1" x14ac:dyDescent="0.3">
      <c r="A82" s="41"/>
      <c r="B82" s="58"/>
      <c r="C82" s="54"/>
      <c r="D82" s="28" t="s">
        <v>11</v>
      </c>
      <c r="E82" s="29"/>
      <c r="F82" s="29"/>
      <c r="G82" s="29"/>
      <c r="H82" s="29"/>
      <c r="I82" s="29"/>
      <c r="J82" s="25">
        <f t="shared" ref="J82:K82" si="24">J79+J80+J81</f>
        <v>32000</v>
      </c>
      <c r="K82" s="25">
        <f t="shared" si="24"/>
        <v>0</v>
      </c>
      <c r="L82" s="25">
        <f t="shared" ref="L82" si="25">L79+L80+L81</f>
        <v>0</v>
      </c>
      <c r="M82" s="74"/>
      <c r="N82" s="21"/>
    </row>
    <row r="83" spans="1:14" s="22" customFormat="1" ht="55.1" customHeight="1" x14ac:dyDescent="0.3">
      <c r="A83" s="39">
        <v>17</v>
      </c>
      <c r="B83" s="57" t="s">
        <v>86</v>
      </c>
      <c r="C83" s="54" t="s">
        <v>21</v>
      </c>
      <c r="D83" s="18" t="s">
        <v>3</v>
      </c>
      <c r="E83" s="19"/>
      <c r="F83" s="19"/>
      <c r="G83" s="19"/>
      <c r="H83" s="19"/>
      <c r="I83" s="19"/>
      <c r="J83" s="20"/>
      <c r="K83" s="20"/>
      <c r="L83" s="20"/>
      <c r="M83" s="74"/>
      <c r="N83" s="21"/>
    </row>
    <row r="84" spans="1:14" s="22" customFormat="1" ht="55.1" customHeight="1" x14ac:dyDescent="0.3">
      <c r="A84" s="40"/>
      <c r="B84" s="58"/>
      <c r="C84" s="54"/>
      <c r="D84" s="18" t="s">
        <v>4</v>
      </c>
      <c r="E84" s="19" t="s">
        <v>60</v>
      </c>
      <c r="F84" s="19" t="s">
        <v>57</v>
      </c>
      <c r="G84" s="19" t="s">
        <v>58</v>
      </c>
      <c r="H84" s="19" t="s">
        <v>59</v>
      </c>
      <c r="I84" s="19" t="s">
        <v>87</v>
      </c>
      <c r="J84" s="20">
        <v>8193660</v>
      </c>
      <c r="K84" s="20">
        <v>284278</v>
      </c>
      <c r="L84" s="20">
        <v>193660</v>
      </c>
      <c r="M84" s="74"/>
      <c r="N84" s="21"/>
    </row>
    <row r="85" spans="1:14" s="22" customFormat="1" ht="55.1" customHeight="1" x14ac:dyDescent="0.3">
      <c r="A85" s="40"/>
      <c r="B85" s="58"/>
      <c r="C85" s="54"/>
      <c r="D85" s="18" t="s">
        <v>5</v>
      </c>
      <c r="E85" s="19"/>
      <c r="F85" s="19"/>
      <c r="G85" s="19"/>
      <c r="H85" s="19"/>
      <c r="I85" s="19"/>
      <c r="J85" s="20"/>
      <c r="K85" s="20"/>
      <c r="L85" s="20"/>
      <c r="M85" s="74"/>
      <c r="N85" s="21"/>
    </row>
    <row r="86" spans="1:14" s="22" customFormat="1" ht="109.1" customHeight="1" x14ac:dyDescent="0.3">
      <c r="A86" s="41"/>
      <c r="B86" s="58"/>
      <c r="C86" s="54"/>
      <c r="D86" s="28" t="s">
        <v>6</v>
      </c>
      <c r="E86" s="29"/>
      <c r="F86" s="29"/>
      <c r="G86" s="29"/>
      <c r="H86" s="29"/>
      <c r="I86" s="29"/>
      <c r="J86" s="25">
        <f t="shared" ref="J86:K86" si="26">J83+J84+J85</f>
        <v>8193660</v>
      </c>
      <c r="K86" s="25">
        <f t="shared" si="26"/>
        <v>284278</v>
      </c>
      <c r="L86" s="25">
        <f t="shared" ref="L86" si="27">L83+L84+L85</f>
        <v>193660</v>
      </c>
      <c r="M86" s="74"/>
      <c r="N86" s="21"/>
    </row>
    <row r="87" spans="1:14" s="22" customFormat="1" ht="55.1" customHeight="1" x14ac:dyDescent="0.3">
      <c r="A87" s="39">
        <v>18</v>
      </c>
      <c r="B87" s="57" t="s">
        <v>46</v>
      </c>
      <c r="C87" s="54" t="s">
        <v>13</v>
      </c>
      <c r="D87" s="18" t="s">
        <v>3</v>
      </c>
      <c r="E87" s="19"/>
      <c r="F87" s="19"/>
      <c r="G87" s="19"/>
      <c r="H87" s="19"/>
      <c r="I87" s="19"/>
      <c r="J87" s="20"/>
      <c r="K87" s="20"/>
      <c r="L87" s="20"/>
      <c r="M87" s="74"/>
      <c r="N87" s="21"/>
    </row>
    <row r="88" spans="1:14" s="22" customFormat="1" ht="55.1" customHeight="1" x14ac:dyDescent="0.3">
      <c r="A88" s="40"/>
      <c r="B88" s="58"/>
      <c r="C88" s="54"/>
      <c r="D88" s="18" t="s">
        <v>4</v>
      </c>
      <c r="E88" s="19" t="s">
        <v>60</v>
      </c>
      <c r="F88" s="19" t="s">
        <v>57</v>
      </c>
      <c r="G88" s="19" t="s">
        <v>58</v>
      </c>
      <c r="H88" s="19" t="s">
        <v>59</v>
      </c>
      <c r="I88" s="19" t="s">
        <v>88</v>
      </c>
      <c r="J88" s="20">
        <v>120537</v>
      </c>
      <c r="K88" s="20"/>
      <c r="L88" s="20"/>
      <c r="M88" s="74"/>
      <c r="N88" s="21"/>
    </row>
    <row r="89" spans="1:14" s="22" customFormat="1" ht="55.1" customHeight="1" x14ac:dyDescent="0.3">
      <c r="A89" s="40"/>
      <c r="B89" s="58"/>
      <c r="C89" s="54"/>
      <c r="D89" s="18" t="s">
        <v>5</v>
      </c>
      <c r="E89" s="19"/>
      <c r="F89" s="19"/>
      <c r="G89" s="19"/>
      <c r="H89" s="19"/>
      <c r="I89" s="19"/>
      <c r="J89" s="20"/>
      <c r="K89" s="20"/>
      <c r="L89" s="20"/>
      <c r="M89" s="74"/>
      <c r="N89" s="21"/>
    </row>
    <row r="90" spans="1:14" s="22" customFormat="1" ht="55.1" customHeight="1" x14ac:dyDescent="0.3">
      <c r="A90" s="41"/>
      <c r="B90" s="58"/>
      <c r="C90" s="54"/>
      <c r="D90" s="28" t="s">
        <v>6</v>
      </c>
      <c r="E90" s="29"/>
      <c r="F90" s="29"/>
      <c r="G90" s="29"/>
      <c r="H90" s="29"/>
      <c r="I90" s="29"/>
      <c r="J90" s="25">
        <f t="shared" ref="J90:K90" si="28">J87+J88+J89</f>
        <v>120537</v>
      </c>
      <c r="K90" s="25">
        <f t="shared" si="28"/>
        <v>0</v>
      </c>
      <c r="L90" s="25">
        <f t="shared" ref="L90" si="29">L87+L88+L89</f>
        <v>0</v>
      </c>
      <c r="M90" s="74"/>
      <c r="N90" s="21"/>
    </row>
    <row r="91" spans="1:14" s="22" customFormat="1" ht="55.1" customHeight="1" x14ac:dyDescent="0.3">
      <c r="A91" s="39">
        <v>20</v>
      </c>
      <c r="B91" s="57" t="s">
        <v>64</v>
      </c>
      <c r="C91" s="54" t="s">
        <v>18</v>
      </c>
      <c r="D91" s="18" t="s">
        <v>3</v>
      </c>
      <c r="E91" s="19" t="s">
        <v>60</v>
      </c>
      <c r="F91" s="19" t="s">
        <v>57</v>
      </c>
      <c r="G91" s="19" t="s">
        <v>58</v>
      </c>
      <c r="H91" s="19" t="s">
        <v>59</v>
      </c>
      <c r="I91" s="19" t="s">
        <v>63</v>
      </c>
      <c r="J91" s="20">
        <v>1194472</v>
      </c>
      <c r="K91" s="20">
        <v>1194472</v>
      </c>
      <c r="L91" s="20">
        <v>1194472</v>
      </c>
      <c r="M91" s="74"/>
      <c r="N91" s="21"/>
    </row>
    <row r="92" spans="1:14" s="22" customFormat="1" ht="55.1" customHeight="1" x14ac:dyDescent="0.3">
      <c r="A92" s="40"/>
      <c r="B92" s="58"/>
      <c r="C92" s="54"/>
      <c r="D92" s="18" t="s">
        <v>4</v>
      </c>
      <c r="E92" s="19"/>
      <c r="F92" s="19"/>
      <c r="G92" s="19"/>
      <c r="H92" s="19"/>
      <c r="I92" s="19"/>
      <c r="J92" s="20"/>
      <c r="K92" s="20"/>
      <c r="L92" s="20"/>
      <c r="M92" s="74"/>
      <c r="N92" s="21"/>
    </row>
    <row r="93" spans="1:14" s="22" customFormat="1" ht="55.1" customHeight="1" x14ac:dyDescent="0.3">
      <c r="A93" s="40"/>
      <c r="B93" s="58"/>
      <c r="C93" s="54"/>
      <c r="D93" s="18" t="s">
        <v>5</v>
      </c>
      <c r="E93" s="19"/>
      <c r="F93" s="19"/>
      <c r="G93" s="19"/>
      <c r="H93" s="19"/>
      <c r="I93" s="19"/>
      <c r="J93" s="20"/>
      <c r="K93" s="20"/>
      <c r="L93" s="20"/>
      <c r="M93" s="74"/>
      <c r="N93" s="21"/>
    </row>
    <row r="94" spans="1:14" s="22" customFormat="1" ht="84.05" customHeight="1" x14ac:dyDescent="0.3">
      <c r="A94" s="41"/>
      <c r="B94" s="58"/>
      <c r="C94" s="54"/>
      <c r="D94" s="28" t="s">
        <v>7</v>
      </c>
      <c r="E94" s="29"/>
      <c r="F94" s="29"/>
      <c r="G94" s="29"/>
      <c r="H94" s="29"/>
      <c r="I94" s="29"/>
      <c r="J94" s="25">
        <f t="shared" ref="J94:K94" si="30">J91+J92+J93</f>
        <v>1194472</v>
      </c>
      <c r="K94" s="25">
        <f t="shared" si="30"/>
        <v>1194472</v>
      </c>
      <c r="L94" s="25">
        <f t="shared" ref="L94" si="31">L91+L92+L93</f>
        <v>1194472</v>
      </c>
      <c r="M94" s="74"/>
      <c r="N94" s="21"/>
    </row>
    <row r="95" spans="1:14" s="22" customFormat="1" ht="55.1" customHeight="1" x14ac:dyDescent="0.3">
      <c r="A95" s="39">
        <v>21</v>
      </c>
      <c r="B95" s="57" t="s">
        <v>126</v>
      </c>
      <c r="C95" s="54" t="s">
        <v>18</v>
      </c>
      <c r="D95" s="18" t="s">
        <v>3</v>
      </c>
      <c r="E95" s="19" t="s">
        <v>60</v>
      </c>
      <c r="F95" s="19" t="s">
        <v>57</v>
      </c>
      <c r="G95" s="19" t="s">
        <v>58</v>
      </c>
      <c r="H95" s="19" t="s">
        <v>59</v>
      </c>
      <c r="I95" s="19" t="s">
        <v>65</v>
      </c>
      <c r="J95" s="20">
        <v>76000</v>
      </c>
      <c r="K95" s="20">
        <v>76000</v>
      </c>
      <c r="L95" s="20">
        <v>76000</v>
      </c>
      <c r="M95" s="74"/>
      <c r="N95" s="21"/>
    </row>
    <row r="96" spans="1:14" s="22" customFormat="1" ht="55.1" customHeight="1" x14ac:dyDescent="0.3">
      <c r="A96" s="40"/>
      <c r="B96" s="58"/>
      <c r="C96" s="54"/>
      <c r="D96" s="18" t="s">
        <v>4</v>
      </c>
      <c r="E96" s="19"/>
      <c r="F96" s="19"/>
      <c r="G96" s="19"/>
      <c r="H96" s="19"/>
      <c r="I96" s="19"/>
      <c r="J96" s="20"/>
      <c r="K96" s="20"/>
      <c r="L96" s="20"/>
      <c r="M96" s="74"/>
      <c r="N96" s="21"/>
    </row>
    <row r="97" spans="1:14" s="22" customFormat="1" ht="55.1" customHeight="1" x14ac:dyDescent="0.3">
      <c r="A97" s="40"/>
      <c r="B97" s="58"/>
      <c r="C97" s="54"/>
      <c r="D97" s="18" t="s">
        <v>5</v>
      </c>
      <c r="E97" s="19"/>
      <c r="F97" s="19"/>
      <c r="G97" s="19"/>
      <c r="H97" s="19"/>
      <c r="I97" s="19"/>
      <c r="J97" s="20"/>
      <c r="K97" s="20"/>
      <c r="L97" s="20"/>
      <c r="M97" s="74"/>
      <c r="N97" s="21"/>
    </row>
    <row r="98" spans="1:14" s="22" customFormat="1" ht="60.75" customHeight="1" x14ac:dyDescent="0.3">
      <c r="A98" s="41"/>
      <c r="B98" s="58"/>
      <c r="C98" s="54"/>
      <c r="D98" s="28" t="s">
        <v>7</v>
      </c>
      <c r="E98" s="29"/>
      <c r="F98" s="29"/>
      <c r="G98" s="29"/>
      <c r="H98" s="29"/>
      <c r="I98" s="29"/>
      <c r="J98" s="25">
        <f t="shared" ref="J98:K98" si="32">J95+J96+J97</f>
        <v>76000</v>
      </c>
      <c r="K98" s="25">
        <f t="shared" si="32"/>
        <v>76000</v>
      </c>
      <c r="L98" s="25">
        <f t="shared" ref="L98" si="33">L95+L96+L97</f>
        <v>76000</v>
      </c>
      <c r="M98" s="74"/>
      <c r="N98" s="21"/>
    </row>
    <row r="99" spans="1:14" s="22" customFormat="1" ht="55.1" customHeight="1" x14ac:dyDescent="0.3">
      <c r="A99" s="39">
        <v>22</v>
      </c>
      <c r="B99" s="57" t="s">
        <v>127</v>
      </c>
      <c r="C99" s="54" t="s">
        <v>18</v>
      </c>
      <c r="D99" s="18" t="s">
        <v>3</v>
      </c>
      <c r="E99" s="19" t="s">
        <v>60</v>
      </c>
      <c r="F99" s="19" t="s">
        <v>57</v>
      </c>
      <c r="G99" s="19" t="s">
        <v>58</v>
      </c>
      <c r="H99" s="19" t="s">
        <v>59</v>
      </c>
      <c r="I99" s="19" t="s">
        <v>66</v>
      </c>
      <c r="J99" s="20">
        <v>7752828</v>
      </c>
      <c r="K99" s="20">
        <v>7752828</v>
      </c>
      <c r="L99" s="20">
        <v>7752828</v>
      </c>
      <c r="M99" s="74">
        <v>4.5</v>
      </c>
      <c r="N99" s="21"/>
    </row>
    <row r="100" spans="1:14" s="22" customFormat="1" ht="55.1" customHeight="1" x14ac:dyDescent="0.3">
      <c r="A100" s="40"/>
      <c r="B100" s="58"/>
      <c r="C100" s="54"/>
      <c r="D100" s="18" t="s">
        <v>4</v>
      </c>
      <c r="E100" s="19"/>
      <c r="F100" s="19"/>
      <c r="G100" s="19"/>
      <c r="H100" s="19"/>
      <c r="I100" s="19"/>
      <c r="J100" s="20"/>
      <c r="K100" s="20"/>
      <c r="L100" s="20"/>
      <c r="M100" s="74"/>
      <c r="N100" s="21"/>
    </row>
    <row r="101" spans="1:14" s="22" customFormat="1" ht="55.1" customHeight="1" x14ac:dyDescent="0.3">
      <c r="A101" s="40"/>
      <c r="B101" s="58"/>
      <c r="C101" s="54"/>
      <c r="D101" s="18" t="s">
        <v>5</v>
      </c>
      <c r="E101" s="19"/>
      <c r="F101" s="19"/>
      <c r="G101" s="19"/>
      <c r="H101" s="19"/>
      <c r="I101" s="19"/>
      <c r="J101" s="20"/>
      <c r="K101" s="20"/>
      <c r="L101" s="20"/>
      <c r="M101" s="74"/>
      <c r="N101" s="21"/>
    </row>
    <row r="102" spans="1:14" s="22" customFormat="1" ht="50.25" customHeight="1" x14ac:dyDescent="0.3">
      <c r="A102" s="41"/>
      <c r="B102" s="58"/>
      <c r="C102" s="54"/>
      <c r="D102" s="28" t="s">
        <v>7</v>
      </c>
      <c r="E102" s="29"/>
      <c r="F102" s="29"/>
      <c r="G102" s="29"/>
      <c r="H102" s="29"/>
      <c r="I102" s="29"/>
      <c r="J102" s="25">
        <f t="shared" ref="J102:K102" si="34">J99+J100+J101</f>
        <v>7752828</v>
      </c>
      <c r="K102" s="25">
        <f t="shared" si="34"/>
        <v>7752828</v>
      </c>
      <c r="L102" s="25">
        <f t="shared" ref="L102" si="35">L99+L100+L101</f>
        <v>7752828</v>
      </c>
      <c r="M102" s="74"/>
      <c r="N102" s="21"/>
    </row>
    <row r="103" spans="1:14" s="22" customFormat="1" ht="55.1" customHeight="1" x14ac:dyDescent="0.3">
      <c r="A103" s="39">
        <v>23</v>
      </c>
      <c r="B103" s="57" t="s">
        <v>0</v>
      </c>
      <c r="C103" s="54" t="s">
        <v>18</v>
      </c>
      <c r="D103" s="18" t="s">
        <v>3</v>
      </c>
      <c r="E103" s="19" t="s">
        <v>60</v>
      </c>
      <c r="F103" s="19" t="s">
        <v>57</v>
      </c>
      <c r="G103" s="19" t="s">
        <v>58</v>
      </c>
      <c r="H103" s="19" t="s">
        <v>59</v>
      </c>
      <c r="I103" s="19" t="s">
        <v>62</v>
      </c>
      <c r="J103" s="20">
        <v>79600</v>
      </c>
      <c r="K103" s="20">
        <v>79600</v>
      </c>
      <c r="L103" s="20">
        <v>79600</v>
      </c>
      <c r="M103" s="74"/>
      <c r="N103" s="21"/>
    </row>
    <row r="104" spans="1:14" s="22" customFormat="1" ht="55.1" customHeight="1" x14ac:dyDescent="0.3">
      <c r="A104" s="40"/>
      <c r="B104" s="58"/>
      <c r="C104" s="54"/>
      <c r="D104" s="18" t="s">
        <v>4</v>
      </c>
      <c r="E104" s="19"/>
      <c r="F104" s="19"/>
      <c r="G104" s="19"/>
      <c r="H104" s="19"/>
      <c r="I104" s="19"/>
      <c r="J104" s="20"/>
      <c r="K104" s="20"/>
      <c r="L104" s="20"/>
      <c r="M104" s="74"/>
      <c r="N104" s="21"/>
    </row>
    <row r="105" spans="1:14" s="22" customFormat="1" ht="55.1" customHeight="1" x14ac:dyDescent="0.3">
      <c r="A105" s="40"/>
      <c r="B105" s="58"/>
      <c r="C105" s="54"/>
      <c r="D105" s="18" t="s">
        <v>5</v>
      </c>
      <c r="E105" s="19"/>
      <c r="F105" s="19"/>
      <c r="G105" s="19"/>
      <c r="H105" s="19"/>
      <c r="I105" s="19"/>
      <c r="J105" s="20"/>
      <c r="K105" s="20"/>
      <c r="L105" s="20"/>
      <c r="M105" s="74"/>
      <c r="N105" s="21"/>
    </row>
    <row r="106" spans="1:14" s="22" customFormat="1" ht="44.3" customHeight="1" x14ac:dyDescent="0.3">
      <c r="A106" s="41"/>
      <c r="B106" s="58"/>
      <c r="C106" s="54"/>
      <c r="D106" s="28" t="s">
        <v>11</v>
      </c>
      <c r="E106" s="29"/>
      <c r="F106" s="29"/>
      <c r="G106" s="29"/>
      <c r="H106" s="29"/>
      <c r="I106" s="29"/>
      <c r="J106" s="25">
        <f t="shared" ref="J106:K106" si="36">J103+J104+J105</f>
        <v>79600</v>
      </c>
      <c r="K106" s="25">
        <f t="shared" si="36"/>
        <v>79600</v>
      </c>
      <c r="L106" s="25">
        <f t="shared" ref="L106" si="37">L103+L104+L105</f>
        <v>79600</v>
      </c>
      <c r="M106" s="74"/>
      <c r="N106" s="21"/>
    </row>
    <row r="107" spans="1:14" s="22" customFormat="1" ht="55.1" customHeight="1" x14ac:dyDescent="0.3">
      <c r="A107" s="39">
        <v>24</v>
      </c>
      <c r="B107" s="57" t="s">
        <v>38</v>
      </c>
      <c r="C107" s="54" t="s">
        <v>13</v>
      </c>
      <c r="D107" s="18" t="s">
        <v>3</v>
      </c>
      <c r="E107" s="19" t="s">
        <v>60</v>
      </c>
      <c r="F107" s="19" t="s">
        <v>57</v>
      </c>
      <c r="G107" s="19" t="s">
        <v>58</v>
      </c>
      <c r="H107" s="19" t="s">
        <v>59</v>
      </c>
      <c r="I107" s="19" t="s">
        <v>61</v>
      </c>
      <c r="J107" s="20">
        <v>172800</v>
      </c>
      <c r="K107" s="20">
        <v>172800</v>
      </c>
      <c r="L107" s="20">
        <v>172800</v>
      </c>
      <c r="M107" s="74"/>
      <c r="N107" s="21"/>
    </row>
    <row r="108" spans="1:14" s="22" customFormat="1" ht="42.75" customHeight="1" x14ac:dyDescent="0.3">
      <c r="A108" s="40"/>
      <c r="B108" s="58"/>
      <c r="C108" s="54"/>
      <c r="D108" s="18" t="s">
        <v>4</v>
      </c>
      <c r="E108" s="19"/>
      <c r="F108" s="19"/>
      <c r="G108" s="19"/>
      <c r="H108" s="19"/>
      <c r="I108" s="19"/>
      <c r="J108" s="20"/>
      <c r="K108" s="20"/>
      <c r="L108" s="20"/>
      <c r="M108" s="75"/>
      <c r="N108" s="21"/>
    </row>
    <row r="109" spans="1:14" s="22" customFormat="1" ht="55.1" customHeight="1" x14ac:dyDescent="0.3">
      <c r="A109" s="40"/>
      <c r="B109" s="58"/>
      <c r="C109" s="54"/>
      <c r="D109" s="18" t="s">
        <v>5</v>
      </c>
      <c r="E109" s="19"/>
      <c r="F109" s="19"/>
      <c r="G109" s="19"/>
      <c r="H109" s="19"/>
      <c r="I109" s="19"/>
      <c r="J109" s="20"/>
      <c r="K109" s="20"/>
      <c r="L109" s="20"/>
      <c r="M109" s="75"/>
      <c r="N109" s="21"/>
    </row>
    <row r="110" spans="1:14" s="22" customFormat="1" ht="55.1" customHeight="1" x14ac:dyDescent="0.3">
      <c r="A110" s="41"/>
      <c r="B110" s="58"/>
      <c r="C110" s="54"/>
      <c r="D110" s="28" t="s">
        <v>11</v>
      </c>
      <c r="E110" s="29"/>
      <c r="F110" s="29"/>
      <c r="G110" s="29"/>
      <c r="H110" s="29"/>
      <c r="I110" s="29"/>
      <c r="J110" s="25">
        <f t="shared" ref="J110:K110" si="38">J107+J108+J109</f>
        <v>172800</v>
      </c>
      <c r="K110" s="25">
        <f t="shared" si="38"/>
        <v>172800</v>
      </c>
      <c r="L110" s="25">
        <f>L107+L108+L109</f>
        <v>172800</v>
      </c>
      <c r="M110" s="75"/>
      <c r="N110" s="21"/>
    </row>
    <row r="111" spans="1:14" s="22" customFormat="1" ht="55.1" customHeight="1" x14ac:dyDescent="0.3">
      <c r="A111" s="39">
        <v>25</v>
      </c>
      <c r="B111" s="57" t="s">
        <v>41</v>
      </c>
      <c r="C111" s="54" t="s">
        <v>13</v>
      </c>
      <c r="D111" s="26" t="s">
        <v>3</v>
      </c>
      <c r="E111" s="27"/>
      <c r="F111" s="27"/>
      <c r="G111" s="27"/>
      <c r="H111" s="27"/>
      <c r="I111" s="27"/>
      <c r="J111" s="20"/>
      <c r="K111" s="20"/>
      <c r="L111" s="20"/>
      <c r="M111" s="74"/>
      <c r="N111" s="21"/>
    </row>
    <row r="112" spans="1:14" s="22" customFormat="1" ht="55.1" customHeight="1" x14ac:dyDescent="0.3">
      <c r="A112" s="40"/>
      <c r="B112" s="79"/>
      <c r="C112" s="54"/>
      <c r="D112" s="26" t="s">
        <v>4</v>
      </c>
      <c r="E112" s="27" t="s">
        <v>60</v>
      </c>
      <c r="F112" s="27" t="s">
        <v>57</v>
      </c>
      <c r="G112" s="27" t="s">
        <v>58</v>
      </c>
      <c r="H112" s="27" t="s">
        <v>96</v>
      </c>
      <c r="I112" s="27" t="s">
        <v>99</v>
      </c>
      <c r="J112" s="20">
        <v>7000</v>
      </c>
      <c r="K112" s="20"/>
      <c r="L112" s="20"/>
      <c r="M112" s="74"/>
      <c r="N112" s="21"/>
    </row>
    <row r="113" spans="1:14" s="22" customFormat="1" ht="55.1" customHeight="1" x14ac:dyDescent="0.3">
      <c r="A113" s="40"/>
      <c r="B113" s="79"/>
      <c r="C113" s="54"/>
      <c r="D113" s="18" t="s">
        <v>5</v>
      </c>
      <c r="E113" s="19"/>
      <c r="F113" s="19"/>
      <c r="G113" s="19"/>
      <c r="H113" s="19"/>
      <c r="I113" s="19"/>
      <c r="J113" s="20"/>
      <c r="K113" s="20"/>
      <c r="L113" s="20"/>
      <c r="M113" s="74"/>
      <c r="N113" s="21"/>
    </row>
    <row r="114" spans="1:14" s="22" customFormat="1" ht="55.1" customHeight="1" x14ac:dyDescent="0.3">
      <c r="A114" s="41"/>
      <c r="B114" s="79"/>
      <c r="C114" s="54"/>
      <c r="D114" s="28" t="s">
        <v>11</v>
      </c>
      <c r="E114" s="27"/>
      <c r="F114" s="27"/>
      <c r="G114" s="27"/>
      <c r="H114" s="27"/>
      <c r="I114" s="27"/>
      <c r="J114" s="25">
        <f t="shared" ref="J114:K114" si="39">J111+J112+J113</f>
        <v>7000</v>
      </c>
      <c r="K114" s="25">
        <f t="shared" si="39"/>
        <v>0</v>
      </c>
      <c r="L114" s="25">
        <f t="shared" ref="L114" si="40">L111+L112+L113</f>
        <v>0</v>
      </c>
      <c r="M114" s="74"/>
      <c r="N114" s="21"/>
    </row>
    <row r="115" spans="1:14" s="22" customFormat="1" ht="55.1" customHeight="1" x14ac:dyDescent="0.3">
      <c r="A115" s="39">
        <v>27</v>
      </c>
      <c r="B115" s="57" t="s">
        <v>24</v>
      </c>
      <c r="C115" s="54" t="s">
        <v>12</v>
      </c>
      <c r="D115" s="18" t="s">
        <v>3</v>
      </c>
      <c r="E115" s="19" t="s">
        <v>60</v>
      </c>
      <c r="F115" s="19" t="s">
        <v>57</v>
      </c>
      <c r="G115" s="19" t="s">
        <v>58</v>
      </c>
      <c r="H115" s="19" t="s">
        <v>59</v>
      </c>
      <c r="I115" s="19" t="s">
        <v>109</v>
      </c>
      <c r="J115" s="20">
        <v>45170400</v>
      </c>
      <c r="K115" s="20">
        <v>38758500</v>
      </c>
      <c r="L115" s="20">
        <v>41342400</v>
      </c>
      <c r="M115" s="74"/>
      <c r="N115" s="21"/>
    </row>
    <row r="116" spans="1:14" s="22" customFormat="1" ht="55.1" customHeight="1" x14ac:dyDescent="0.3">
      <c r="A116" s="40"/>
      <c r="B116" s="58"/>
      <c r="C116" s="54"/>
      <c r="D116" s="18" t="s">
        <v>4</v>
      </c>
      <c r="E116" s="19"/>
      <c r="F116" s="19"/>
      <c r="G116" s="19"/>
      <c r="H116" s="19"/>
      <c r="I116" s="19"/>
      <c r="J116" s="20"/>
      <c r="K116" s="20"/>
      <c r="L116" s="20"/>
      <c r="M116" s="75"/>
      <c r="N116" s="21"/>
    </row>
    <row r="117" spans="1:14" s="22" customFormat="1" ht="55.1" customHeight="1" x14ac:dyDescent="0.3">
      <c r="A117" s="40"/>
      <c r="B117" s="58"/>
      <c r="C117" s="54"/>
      <c r="D117" s="18" t="s">
        <v>5</v>
      </c>
      <c r="E117" s="19"/>
      <c r="F117" s="19"/>
      <c r="G117" s="19"/>
      <c r="H117" s="19"/>
      <c r="I117" s="19"/>
      <c r="J117" s="20"/>
      <c r="K117" s="20"/>
      <c r="L117" s="20"/>
      <c r="M117" s="75"/>
      <c r="N117" s="21"/>
    </row>
    <row r="118" spans="1:14" s="22" customFormat="1" ht="55.1" customHeight="1" x14ac:dyDescent="0.3">
      <c r="A118" s="41"/>
      <c r="B118" s="58"/>
      <c r="C118" s="54"/>
      <c r="D118" s="28" t="s">
        <v>6</v>
      </c>
      <c r="E118" s="29"/>
      <c r="F118" s="29"/>
      <c r="G118" s="29"/>
      <c r="H118" s="29"/>
      <c r="I118" s="29"/>
      <c r="J118" s="25">
        <f t="shared" ref="J118:K118" si="41">J116+J115+J117</f>
        <v>45170400</v>
      </c>
      <c r="K118" s="25">
        <f t="shared" si="41"/>
        <v>38758500</v>
      </c>
      <c r="L118" s="25">
        <f t="shared" ref="L118" si="42">L116+L115+L117</f>
        <v>41342400</v>
      </c>
      <c r="M118" s="75"/>
      <c r="N118" s="21"/>
    </row>
    <row r="119" spans="1:14" s="22" customFormat="1" ht="55.1" customHeight="1" x14ac:dyDescent="0.3">
      <c r="A119" s="39">
        <v>28</v>
      </c>
      <c r="B119" s="65" t="s">
        <v>34</v>
      </c>
      <c r="C119" s="45" t="s">
        <v>10</v>
      </c>
      <c r="D119" s="26" t="s">
        <v>37</v>
      </c>
      <c r="E119" s="27" t="s">
        <v>60</v>
      </c>
      <c r="F119" s="27" t="s">
        <v>57</v>
      </c>
      <c r="G119" s="27" t="s">
        <v>58</v>
      </c>
      <c r="H119" s="27" t="s">
        <v>59</v>
      </c>
      <c r="I119" s="27" t="s">
        <v>68</v>
      </c>
      <c r="J119" s="20">
        <v>13331</v>
      </c>
      <c r="K119" s="20">
        <v>13480</v>
      </c>
      <c r="L119" s="20">
        <v>125689</v>
      </c>
      <c r="M119" s="45"/>
      <c r="N119" s="21"/>
    </row>
    <row r="120" spans="1:14" s="22" customFormat="1" ht="32.25" customHeight="1" x14ac:dyDescent="0.3">
      <c r="A120" s="40"/>
      <c r="B120" s="66"/>
      <c r="C120" s="46"/>
      <c r="D120" s="18" t="s">
        <v>3</v>
      </c>
      <c r="E120" s="19"/>
      <c r="F120" s="19"/>
      <c r="G120" s="19"/>
      <c r="H120" s="19"/>
      <c r="I120" s="19"/>
      <c r="J120" s="20"/>
      <c r="K120" s="20"/>
      <c r="L120" s="20"/>
      <c r="M120" s="46"/>
      <c r="N120" s="21"/>
    </row>
    <row r="121" spans="1:14" s="22" customFormat="1" ht="30.05" customHeight="1" x14ac:dyDescent="0.3">
      <c r="A121" s="40"/>
      <c r="B121" s="66"/>
      <c r="C121" s="46"/>
      <c r="D121" s="18" t="s">
        <v>4</v>
      </c>
      <c r="E121" s="19"/>
      <c r="F121" s="19"/>
      <c r="G121" s="19"/>
      <c r="H121" s="19"/>
      <c r="I121" s="19"/>
      <c r="J121" s="20"/>
      <c r="K121" s="20"/>
      <c r="L121" s="20"/>
      <c r="M121" s="46"/>
      <c r="N121" s="21"/>
    </row>
    <row r="122" spans="1:14" s="22" customFormat="1" ht="41.35" customHeight="1" x14ac:dyDescent="0.3">
      <c r="A122" s="40"/>
      <c r="B122" s="66"/>
      <c r="C122" s="46"/>
      <c r="D122" s="18" t="s">
        <v>5</v>
      </c>
      <c r="E122" s="19"/>
      <c r="F122" s="19"/>
      <c r="G122" s="19"/>
      <c r="H122" s="19"/>
      <c r="I122" s="19"/>
      <c r="J122" s="20"/>
      <c r="K122" s="20"/>
      <c r="L122" s="20"/>
      <c r="M122" s="46"/>
      <c r="N122" s="21"/>
    </row>
    <row r="123" spans="1:14" s="22" customFormat="1" ht="55.1" customHeight="1" x14ac:dyDescent="0.3">
      <c r="A123" s="41"/>
      <c r="B123" s="67"/>
      <c r="C123" s="47"/>
      <c r="D123" s="28" t="s">
        <v>6</v>
      </c>
      <c r="E123" s="29"/>
      <c r="F123" s="29"/>
      <c r="G123" s="29"/>
      <c r="H123" s="29"/>
      <c r="I123" s="29"/>
      <c r="J123" s="25">
        <f t="shared" ref="J123:K123" si="43">J120+J121+J122+J119</f>
        <v>13331</v>
      </c>
      <c r="K123" s="25">
        <f t="shared" si="43"/>
        <v>13480</v>
      </c>
      <c r="L123" s="25">
        <f>L120+L121+L122+L119</f>
        <v>125689</v>
      </c>
      <c r="M123" s="47"/>
      <c r="N123" s="21"/>
    </row>
    <row r="124" spans="1:14" s="22" customFormat="1" ht="55.1" customHeight="1" x14ac:dyDescent="0.3">
      <c r="A124" s="39">
        <v>29</v>
      </c>
      <c r="B124" s="42" t="s">
        <v>49</v>
      </c>
      <c r="C124" s="45" t="s">
        <v>20</v>
      </c>
      <c r="D124" s="26" t="s">
        <v>37</v>
      </c>
      <c r="E124" s="27" t="s">
        <v>60</v>
      </c>
      <c r="F124" s="27" t="s">
        <v>57</v>
      </c>
      <c r="G124" s="27" t="s">
        <v>58</v>
      </c>
      <c r="H124" s="27" t="s">
        <v>59</v>
      </c>
      <c r="I124" s="27" t="s">
        <v>95</v>
      </c>
      <c r="J124" s="20">
        <v>490989.11</v>
      </c>
      <c r="K124" s="20">
        <v>490218.6</v>
      </c>
      <c r="L124" s="20">
        <v>493784.56</v>
      </c>
      <c r="M124" s="45">
        <v>12</v>
      </c>
      <c r="N124" s="21"/>
    </row>
    <row r="125" spans="1:14" s="22" customFormat="1" ht="55.1" customHeight="1" x14ac:dyDescent="0.3">
      <c r="A125" s="40"/>
      <c r="B125" s="43"/>
      <c r="C125" s="46"/>
      <c r="D125" s="18" t="s">
        <v>3</v>
      </c>
      <c r="E125" s="27" t="s">
        <v>60</v>
      </c>
      <c r="F125" s="27" t="s">
        <v>57</v>
      </c>
      <c r="G125" s="27" t="s">
        <v>58</v>
      </c>
      <c r="H125" s="27" t="s">
        <v>59</v>
      </c>
      <c r="I125" s="27" t="s">
        <v>95</v>
      </c>
      <c r="J125" s="20">
        <v>1305779.8899999999</v>
      </c>
      <c r="K125" s="20">
        <v>1306550.3999999999</v>
      </c>
      <c r="L125" s="20">
        <v>1302984.44</v>
      </c>
      <c r="M125" s="46"/>
      <c r="N125" s="21"/>
    </row>
    <row r="126" spans="1:14" s="22" customFormat="1" ht="55.1" customHeight="1" x14ac:dyDescent="0.3">
      <c r="A126" s="40"/>
      <c r="B126" s="43"/>
      <c r="C126" s="46"/>
      <c r="D126" s="18" t="s">
        <v>4</v>
      </c>
      <c r="E126" s="27" t="s">
        <v>60</v>
      </c>
      <c r="F126" s="27" t="s">
        <v>57</v>
      </c>
      <c r="G126" s="27" t="s">
        <v>58</v>
      </c>
      <c r="H126" s="27" t="s">
        <v>59</v>
      </c>
      <c r="I126" s="27" t="s">
        <v>95</v>
      </c>
      <c r="J126" s="20">
        <v>718707.6</v>
      </c>
      <c r="K126" s="20">
        <v>718707.6</v>
      </c>
      <c r="L126" s="20">
        <v>718707.6</v>
      </c>
      <c r="M126" s="46"/>
      <c r="N126" s="21"/>
    </row>
    <row r="127" spans="1:14" s="22" customFormat="1" ht="55.1" customHeight="1" x14ac:dyDescent="0.3">
      <c r="A127" s="40"/>
      <c r="B127" s="43"/>
      <c r="C127" s="46"/>
      <c r="D127" s="18" t="s">
        <v>5</v>
      </c>
      <c r="E127" s="27" t="s">
        <v>60</v>
      </c>
      <c r="F127" s="27" t="s">
        <v>57</v>
      </c>
      <c r="G127" s="27" t="s">
        <v>58</v>
      </c>
      <c r="H127" s="27" t="s">
        <v>59</v>
      </c>
      <c r="I127" s="27" t="s">
        <v>95</v>
      </c>
      <c r="J127" s="20"/>
      <c r="K127" s="20"/>
      <c r="L127" s="20"/>
      <c r="M127" s="46"/>
      <c r="N127" s="21"/>
    </row>
    <row r="128" spans="1:14" s="22" customFormat="1" ht="55.1" customHeight="1" x14ac:dyDescent="0.3">
      <c r="A128" s="41"/>
      <c r="B128" s="44"/>
      <c r="C128" s="47"/>
      <c r="D128" s="28" t="s">
        <v>6</v>
      </c>
      <c r="E128" s="29"/>
      <c r="F128" s="29"/>
      <c r="G128" s="29"/>
      <c r="H128" s="29"/>
      <c r="I128" s="29"/>
      <c r="J128" s="25">
        <f t="shared" ref="J128:L128" si="44">J125+J126+J127+J124</f>
        <v>2515476.5999999996</v>
      </c>
      <c r="K128" s="25">
        <f t="shared" si="44"/>
        <v>2515476.6</v>
      </c>
      <c r="L128" s="25">
        <f t="shared" si="44"/>
        <v>2515476.6</v>
      </c>
      <c r="M128" s="47"/>
      <c r="N128" s="21"/>
    </row>
    <row r="129" spans="1:14" s="22" customFormat="1" ht="55.1" customHeight="1" x14ac:dyDescent="0.3">
      <c r="A129" s="39">
        <v>30</v>
      </c>
      <c r="B129" s="57" t="s">
        <v>14</v>
      </c>
      <c r="C129" s="54" t="s">
        <v>12</v>
      </c>
      <c r="D129" s="18" t="s">
        <v>3</v>
      </c>
      <c r="E129" s="19"/>
      <c r="F129" s="19"/>
      <c r="G129" s="19"/>
      <c r="H129" s="19"/>
      <c r="I129" s="19"/>
      <c r="J129" s="20"/>
      <c r="K129" s="20"/>
      <c r="L129" s="20"/>
      <c r="M129" s="74"/>
      <c r="N129" s="21"/>
    </row>
    <row r="130" spans="1:14" s="22" customFormat="1" ht="55.1" customHeight="1" x14ac:dyDescent="0.3">
      <c r="A130" s="40"/>
      <c r="B130" s="58"/>
      <c r="C130" s="54"/>
      <c r="D130" s="18" t="s">
        <v>4</v>
      </c>
      <c r="E130" s="19" t="s">
        <v>60</v>
      </c>
      <c r="F130" s="19" t="s">
        <v>57</v>
      </c>
      <c r="G130" s="19" t="s">
        <v>58</v>
      </c>
      <c r="H130" s="19" t="s">
        <v>96</v>
      </c>
      <c r="I130" s="19" t="s">
        <v>101</v>
      </c>
      <c r="J130" s="20">
        <v>20000</v>
      </c>
      <c r="K130" s="20"/>
      <c r="L130" s="20"/>
      <c r="M130" s="74"/>
      <c r="N130" s="21"/>
    </row>
    <row r="131" spans="1:14" s="22" customFormat="1" ht="55.1" customHeight="1" x14ac:dyDescent="0.3">
      <c r="A131" s="40"/>
      <c r="B131" s="58"/>
      <c r="C131" s="54"/>
      <c r="D131" s="18" t="s">
        <v>5</v>
      </c>
      <c r="E131" s="19"/>
      <c r="F131" s="19"/>
      <c r="G131" s="19"/>
      <c r="H131" s="19"/>
      <c r="I131" s="19"/>
      <c r="J131" s="20"/>
      <c r="K131" s="20"/>
      <c r="L131" s="20"/>
      <c r="M131" s="74"/>
      <c r="N131" s="21"/>
    </row>
    <row r="132" spans="1:14" s="22" customFormat="1" ht="55.1" customHeight="1" x14ac:dyDescent="0.3">
      <c r="A132" s="41"/>
      <c r="B132" s="58"/>
      <c r="C132" s="54"/>
      <c r="D132" s="28" t="s">
        <v>6</v>
      </c>
      <c r="E132" s="29"/>
      <c r="F132" s="29"/>
      <c r="G132" s="29"/>
      <c r="H132" s="29"/>
      <c r="I132" s="29"/>
      <c r="J132" s="25">
        <f t="shared" ref="J132:K132" si="45">J129+J130+J131</f>
        <v>20000</v>
      </c>
      <c r="K132" s="25">
        <f t="shared" si="45"/>
        <v>0</v>
      </c>
      <c r="L132" s="25">
        <f t="shared" ref="L132" si="46">L129+L130+L131</f>
        <v>0</v>
      </c>
      <c r="M132" s="74"/>
      <c r="N132" s="21"/>
    </row>
    <row r="133" spans="1:14" s="22" customFormat="1" ht="55.1" customHeight="1" x14ac:dyDescent="0.3">
      <c r="A133" s="39">
        <v>31</v>
      </c>
      <c r="B133" s="57" t="s">
        <v>47</v>
      </c>
      <c r="C133" s="54" t="s">
        <v>36</v>
      </c>
      <c r="D133" s="18" t="s">
        <v>3</v>
      </c>
      <c r="E133" s="19"/>
      <c r="F133" s="19"/>
      <c r="G133" s="19"/>
      <c r="H133" s="19"/>
      <c r="I133" s="19"/>
      <c r="J133" s="20"/>
      <c r="K133" s="20"/>
      <c r="L133" s="20"/>
      <c r="M133" s="45" t="s">
        <v>102</v>
      </c>
      <c r="N133" s="21"/>
    </row>
    <row r="134" spans="1:14" s="22" customFormat="1" ht="55.1" customHeight="1" x14ac:dyDescent="0.3">
      <c r="A134" s="40"/>
      <c r="B134" s="58"/>
      <c r="C134" s="54"/>
      <c r="D134" s="18" t="s">
        <v>4</v>
      </c>
      <c r="E134" s="19" t="s">
        <v>60</v>
      </c>
      <c r="F134" s="19" t="s">
        <v>57</v>
      </c>
      <c r="G134" s="19" t="s">
        <v>58</v>
      </c>
      <c r="H134" s="19" t="s">
        <v>96</v>
      </c>
      <c r="I134" s="19" t="s">
        <v>97</v>
      </c>
      <c r="J134" s="20">
        <v>8000</v>
      </c>
      <c r="K134" s="20"/>
      <c r="L134" s="20"/>
      <c r="M134" s="46"/>
      <c r="N134" s="21"/>
    </row>
    <row r="135" spans="1:14" s="22" customFormat="1" ht="55.1" customHeight="1" x14ac:dyDescent="0.3">
      <c r="A135" s="40"/>
      <c r="B135" s="58"/>
      <c r="C135" s="54"/>
      <c r="D135" s="18" t="s">
        <v>5</v>
      </c>
      <c r="E135" s="19"/>
      <c r="F135" s="19"/>
      <c r="G135" s="19"/>
      <c r="H135" s="19"/>
      <c r="I135" s="19"/>
      <c r="J135" s="20"/>
      <c r="K135" s="20"/>
      <c r="L135" s="20"/>
      <c r="M135" s="46"/>
      <c r="N135" s="21"/>
    </row>
    <row r="136" spans="1:14" s="22" customFormat="1" ht="55.1" customHeight="1" x14ac:dyDescent="0.3">
      <c r="A136" s="41"/>
      <c r="B136" s="58"/>
      <c r="C136" s="54"/>
      <c r="D136" s="28" t="s">
        <v>6</v>
      </c>
      <c r="E136" s="29"/>
      <c r="F136" s="29"/>
      <c r="G136" s="29"/>
      <c r="H136" s="29"/>
      <c r="I136" s="29"/>
      <c r="J136" s="25">
        <f t="shared" ref="J136:K136" si="47">J133+J134+J135</f>
        <v>8000</v>
      </c>
      <c r="K136" s="25">
        <f t="shared" si="47"/>
        <v>0</v>
      </c>
      <c r="L136" s="25">
        <f t="shared" ref="L136" si="48">L133+L134+L135</f>
        <v>0</v>
      </c>
      <c r="M136" s="47"/>
      <c r="N136" s="21"/>
    </row>
    <row r="137" spans="1:14" s="22" customFormat="1" ht="55.1" customHeight="1" x14ac:dyDescent="0.3">
      <c r="A137" s="39">
        <v>32</v>
      </c>
      <c r="B137" s="57" t="s">
        <v>40</v>
      </c>
      <c r="C137" s="54" t="s">
        <v>10</v>
      </c>
      <c r="D137" s="18" t="s">
        <v>3</v>
      </c>
      <c r="E137" s="19"/>
      <c r="F137" s="19"/>
      <c r="G137" s="19"/>
      <c r="H137" s="19"/>
      <c r="I137" s="19"/>
      <c r="J137" s="20"/>
      <c r="K137" s="20"/>
      <c r="L137" s="20"/>
      <c r="M137" s="74"/>
      <c r="N137" s="21"/>
    </row>
    <row r="138" spans="1:14" s="22" customFormat="1" ht="55.1" customHeight="1" x14ac:dyDescent="0.3">
      <c r="A138" s="40"/>
      <c r="B138" s="58"/>
      <c r="C138" s="54"/>
      <c r="D138" s="18" t="s">
        <v>4</v>
      </c>
      <c r="E138" s="19" t="s">
        <v>60</v>
      </c>
      <c r="F138" s="19" t="s">
        <v>57</v>
      </c>
      <c r="G138" s="19" t="s">
        <v>58</v>
      </c>
      <c r="H138" s="19" t="s">
        <v>96</v>
      </c>
      <c r="I138" s="19" t="s">
        <v>98</v>
      </c>
      <c r="J138" s="20">
        <v>27000</v>
      </c>
      <c r="K138" s="20"/>
      <c r="L138" s="20"/>
      <c r="M138" s="74"/>
      <c r="N138" s="21"/>
    </row>
    <row r="139" spans="1:14" s="22" customFormat="1" ht="55.1" customHeight="1" x14ac:dyDescent="0.3">
      <c r="A139" s="40"/>
      <c r="B139" s="58"/>
      <c r="C139" s="54"/>
      <c r="D139" s="18" t="s">
        <v>5</v>
      </c>
      <c r="E139" s="19"/>
      <c r="F139" s="19"/>
      <c r="G139" s="19"/>
      <c r="H139" s="19"/>
      <c r="I139" s="19"/>
      <c r="J139" s="20"/>
      <c r="K139" s="20"/>
      <c r="L139" s="20"/>
      <c r="M139" s="74"/>
      <c r="N139" s="21"/>
    </row>
    <row r="140" spans="1:14" s="22" customFormat="1" ht="55.1" customHeight="1" x14ac:dyDescent="0.3">
      <c r="A140" s="41"/>
      <c r="B140" s="58"/>
      <c r="C140" s="54"/>
      <c r="D140" s="28" t="s">
        <v>6</v>
      </c>
      <c r="E140" s="29"/>
      <c r="F140" s="29"/>
      <c r="G140" s="29"/>
      <c r="H140" s="29"/>
      <c r="I140" s="29"/>
      <c r="J140" s="25">
        <f t="shared" ref="J140:K140" si="49">J138+J137+J139</f>
        <v>27000</v>
      </c>
      <c r="K140" s="25">
        <f t="shared" si="49"/>
        <v>0</v>
      </c>
      <c r="L140" s="25">
        <f t="shared" ref="L140" si="50">L138+L137+L139</f>
        <v>0</v>
      </c>
      <c r="M140" s="74"/>
      <c r="N140" s="21"/>
    </row>
    <row r="141" spans="1:14" s="22" customFormat="1" ht="55.1" customHeight="1" x14ac:dyDescent="0.3">
      <c r="A141" s="39">
        <v>33</v>
      </c>
      <c r="B141" s="57" t="s">
        <v>89</v>
      </c>
      <c r="C141" s="54" t="s">
        <v>10</v>
      </c>
      <c r="D141" s="18" t="s">
        <v>3</v>
      </c>
      <c r="E141" s="19"/>
      <c r="F141" s="19"/>
      <c r="G141" s="19"/>
      <c r="H141" s="19"/>
      <c r="I141" s="19"/>
      <c r="J141" s="20"/>
      <c r="K141" s="20"/>
      <c r="L141" s="20"/>
      <c r="M141" s="74"/>
      <c r="N141" s="21"/>
    </row>
    <row r="142" spans="1:14" s="22" customFormat="1" ht="55.1" customHeight="1" x14ac:dyDescent="0.3">
      <c r="A142" s="40"/>
      <c r="B142" s="80"/>
      <c r="C142" s="54"/>
      <c r="D142" s="18" t="s">
        <v>4</v>
      </c>
      <c r="E142" s="19" t="s">
        <v>60</v>
      </c>
      <c r="F142" s="19" t="s">
        <v>57</v>
      </c>
      <c r="G142" s="19" t="s">
        <v>58</v>
      </c>
      <c r="H142" s="19" t="s">
        <v>59</v>
      </c>
      <c r="I142" s="19" t="s">
        <v>90</v>
      </c>
      <c r="J142" s="20">
        <v>120000</v>
      </c>
      <c r="K142" s="20">
        <v>120000</v>
      </c>
      <c r="L142" s="20">
        <v>120000</v>
      </c>
      <c r="M142" s="75"/>
      <c r="N142" s="21"/>
    </row>
    <row r="143" spans="1:14" s="22" customFormat="1" ht="55.1" customHeight="1" x14ac:dyDescent="0.3">
      <c r="A143" s="40"/>
      <c r="B143" s="80"/>
      <c r="C143" s="54"/>
      <c r="D143" s="18" t="s">
        <v>5</v>
      </c>
      <c r="E143" s="19"/>
      <c r="F143" s="19"/>
      <c r="G143" s="19"/>
      <c r="H143" s="19"/>
      <c r="I143" s="19"/>
      <c r="J143" s="20"/>
      <c r="K143" s="20"/>
      <c r="L143" s="20"/>
      <c r="M143" s="75"/>
      <c r="N143" s="21"/>
    </row>
    <row r="144" spans="1:14" s="22" customFormat="1" ht="55.1" customHeight="1" x14ac:dyDescent="0.3">
      <c r="A144" s="41"/>
      <c r="B144" s="80"/>
      <c r="C144" s="54"/>
      <c r="D144" s="28" t="s">
        <v>6</v>
      </c>
      <c r="E144" s="29"/>
      <c r="F144" s="29"/>
      <c r="G144" s="29"/>
      <c r="H144" s="29"/>
      <c r="I144" s="29"/>
      <c r="J144" s="25">
        <f t="shared" ref="J144:K144" si="51">J142+J141+J143</f>
        <v>120000</v>
      </c>
      <c r="K144" s="25">
        <f t="shared" si="51"/>
        <v>120000</v>
      </c>
      <c r="L144" s="25">
        <f t="shared" ref="L144" si="52">L142+L141+L143</f>
        <v>120000</v>
      </c>
      <c r="M144" s="75"/>
      <c r="N144" s="21"/>
    </row>
    <row r="145" spans="1:14" s="22" customFormat="1" ht="95.95" customHeight="1" x14ac:dyDescent="0.3">
      <c r="A145" s="39">
        <v>35</v>
      </c>
      <c r="B145" s="57" t="s">
        <v>91</v>
      </c>
      <c r="C145" s="54" t="s">
        <v>10</v>
      </c>
      <c r="D145" s="18" t="s">
        <v>3</v>
      </c>
      <c r="E145" s="19"/>
      <c r="F145" s="19"/>
      <c r="G145" s="19"/>
      <c r="H145" s="19"/>
      <c r="I145" s="19"/>
      <c r="J145" s="20"/>
      <c r="K145" s="20"/>
      <c r="L145" s="20"/>
      <c r="M145" s="74"/>
      <c r="N145" s="21"/>
    </row>
    <row r="146" spans="1:14" s="22" customFormat="1" ht="74.5" customHeight="1" x14ac:dyDescent="0.3">
      <c r="A146" s="40"/>
      <c r="B146" s="80"/>
      <c r="C146" s="54"/>
      <c r="D146" s="18" t="s">
        <v>4</v>
      </c>
      <c r="E146" s="19" t="s">
        <v>60</v>
      </c>
      <c r="F146" s="19" t="s">
        <v>57</v>
      </c>
      <c r="G146" s="19" t="s">
        <v>58</v>
      </c>
      <c r="H146" s="19" t="s">
        <v>59</v>
      </c>
      <c r="I146" s="19" t="s">
        <v>92</v>
      </c>
      <c r="J146" s="20">
        <v>16713307.74</v>
      </c>
      <c r="K146" s="20">
        <v>18911000</v>
      </c>
      <c r="L146" s="20">
        <v>19019000</v>
      </c>
      <c r="M146" s="75"/>
      <c r="N146" s="21"/>
    </row>
    <row r="147" spans="1:14" s="22" customFormat="1" ht="83.45" customHeight="1" x14ac:dyDescent="0.3">
      <c r="A147" s="40"/>
      <c r="B147" s="80"/>
      <c r="C147" s="54"/>
      <c r="D147" s="18" t="s">
        <v>5</v>
      </c>
      <c r="E147" s="19"/>
      <c r="F147" s="19"/>
      <c r="G147" s="19"/>
      <c r="H147" s="19"/>
      <c r="I147" s="19"/>
      <c r="J147" s="20"/>
      <c r="K147" s="20"/>
      <c r="L147" s="20"/>
      <c r="M147" s="75"/>
      <c r="N147" s="21"/>
    </row>
    <row r="148" spans="1:14" s="22" customFormat="1" ht="147" customHeight="1" x14ac:dyDescent="0.3">
      <c r="A148" s="41"/>
      <c r="B148" s="80"/>
      <c r="C148" s="54"/>
      <c r="D148" s="28" t="s">
        <v>6</v>
      </c>
      <c r="E148" s="29"/>
      <c r="F148" s="29"/>
      <c r="G148" s="29"/>
      <c r="H148" s="29"/>
      <c r="I148" s="29"/>
      <c r="J148" s="25">
        <f t="shared" ref="J148:K148" si="53">J146+J145+J147</f>
        <v>16713307.74</v>
      </c>
      <c r="K148" s="25">
        <f t="shared" si="53"/>
        <v>18911000</v>
      </c>
      <c r="L148" s="25">
        <f t="shared" ref="L148" si="54">L146+L145+L147</f>
        <v>19019000</v>
      </c>
      <c r="M148" s="75"/>
      <c r="N148" s="21"/>
    </row>
    <row r="149" spans="1:14" s="22" customFormat="1" ht="39" customHeight="1" x14ac:dyDescent="0.3">
      <c r="A149" s="39">
        <v>36</v>
      </c>
      <c r="B149" s="65" t="s">
        <v>42</v>
      </c>
      <c r="C149" s="45" t="s">
        <v>10</v>
      </c>
      <c r="D149" s="26" t="s">
        <v>37</v>
      </c>
      <c r="E149" s="27"/>
      <c r="F149" s="27"/>
      <c r="G149" s="27"/>
      <c r="H149" s="27"/>
      <c r="I149" s="27"/>
      <c r="J149" s="25"/>
      <c r="K149" s="25"/>
      <c r="L149" s="25"/>
      <c r="M149" s="45"/>
      <c r="N149" s="21"/>
    </row>
    <row r="150" spans="1:14" s="22" customFormat="1" ht="29.3" customHeight="1" x14ac:dyDescent="0.3">
      <c r="A150" s="40"/>
      <c r="B150" s="66"/>
      <c r="C150" s="46"/>
      <c r="D150" s="18" t="s">
        <v>3</v>
      </c>
      <c r="E150" s="19"/>
      <c r="F150" s="19"/>
      <c r="G150" s="19"/>
      <c r="H150" s="19"/>
      <c r="I150" s="19"/>
      <c r="J150" s="20"/>
      <c r="K150" s="20"/>
      <c r="L150" s="20"/>
      <c r="M150" s="46"/>
      <c r="N150" s="21"/>
    </row>
    <row r="151" spans="1:14" s="22" customFormat="1" ht="55.1" customHeight="1" x14ac:dyDescent="0.3">
      <c r="A151" s="40"/>
      <c r="B151" s="66"/>
      <c r="C151" s="46"/>
      <c r="D151" s="18" t="s">
        <v>4</v>
      </c>
      <c r="E151" s="19" t="s">
        <v>60</v>
      </c>
      <c r="F151" s="19" t="s">
        <v>58</v>
      </c>
      <c r="G151" s="19" t="s">
        <v>58</v>
      </c>
      <c r="H151" s="19" t="s">
        <v>59</v>
      </c>
      <c r="I151" s="19" t="s">
        <v>85</v>
      </c>
      <c r="J151" s="20">
        <v>237171</v>
      </c>
      <c r="K151" s="20"/>
      <c r="L151" s="20"/>
      <c r="M151" s="46"/>
      <c r="N151" s="21"/>
    </row>
    <row r="152" spans="1:14" s="22" customFormat="1" ht="39.799999999999997" customHeight="1" x14ac:dyDescent="0.3">
      <c r="A152" s="40"/>
      <c r="B152" s="66"/>
      <c r="C152" s="46"/>
      <c r="D152" s="18" t="s">
        <v>5</v>
      </c>
      <c r="E152" s="19"/>
      <c r="F152" s="19"/>
      <c r="G152" s="19"/>
      <c r="H152" s="19"/>
      <c r="I152" s="19"/>
      <c r="J152" s="20"/>
      <c r="K152" s="20"/>
      <c r="L152" s="20"/>
      <c r="M152" s="46"/>
      <c r="N152" s="21"/>
    </row>
    <row r="153" spans="1:14" s="22" customFormat="1" ht="41.35" customHeight="1" x14ac:dyDescent="0.3">
      <c r="A153" s="41"/>
      <c r="B153" s="67"/>
      <c r="C153" s="47"/>
      <c r="D153" s="28" t="s">
        <v>6</v>
      </c>
      <c r="E153" s="29"/>
      <c r="F153" s="29"/>
      <c r="G153" s="29"/>
      <c r="H153" s="29"/>
      <c r="I153" s="29"/>
      <c r="J153" s="25">
        <f t="shared" ref="J153:K153" si="55">J151+J150+J152</f>
        <v>237171</v>
      </c>
      <c r="K153" s="25">
        <f t="shared" si="55"/>
        <v>0</v>
      </c>
      <c r="L153" s="25">
        <f t="shared" ref="L153" si="56">L151+L150+L152</f>
        <v>0</v>
      </c>
      <c r="M153" s="47"/>
      <c r="N153" s="21"/>
    </row>
    <row r="154" spans="1:14" s="22" customFormat="1" ht="55.1" customHeight="1" x14ac:dyDescent="0.3">
      <c r="A154" s="39">
        <v>39</v>
      </c>
      <c r="B154" s="65" t="s">
        <v>108</v>
      </c>
      <c r="C154" s="45" t="s">
        <v>10</v>
      </c>
      <c r="D154" s="26" t="s">
        <v>37</v>
      </c>
      <c r="E154" s="19"/>
      <c r="F154" s="19"/>
      <c r="G154" s="19"/>
      <c r="H154" s="19"/>
      <c r="I154" s="19"/>
      <c r="J154" s="25"/>
      <c r="K154" s="25"/>
      <c r="L154" s="20"/>
      <c r="M154" s="45"/>
      <c r="N154" s="21"/>
    </row>
    <row r="155" spans="1:14" s="22" customFormat="1" ht="55.1" customHeight="1" x14ac:dyDescent="0.3">
      <c r="A155" s="40"/>
      <c r="B155" s="66"/>
      <c r="C155" s="46"/>
      <c r="D155" s="18" t="s">
        <v>3</v>
      </c>
      <c r="E155" s="19" t="s">
        <v>60</v>
      </c>
      <c r="F155" s="19" t="s">
        <v>57</v>
      </c>
      <c r="G155" s="19" t="s">
        <v>58</v>
      </c>
      <c r="H155" s="19" t="s">
        <v>59</v>
      </c>
      <c r="I155" s="19" t="s">
        <v>104</v>
      </c>
      <c r="J155" s="20">
        <v>1712750</v>
      </c>
      <c r="K155" s="20"/>
      <c r="L155" s="20"/>
      <c r="M155" s="46"/>
      <c r="N155" s="21"/>
    </row>
    <row r="156" spans="1:14" s="22" customFormat="1" ht="55.1" customHeight="1" x14ac:dyDescent="0.3">
      <c r="A156" s="40"/>
      <c r="B156" s="66"/>
      <c r="C156" s="46"/>
      <c r="D156" s="18" t="s">
        <v>4</v>
      </c>
      <c r="E156" s="19" t="s">
        <v>60</v>
      </c>
      <c r="F156" s="19" t="s">
        <v>57</v>
      </c>
      <c r="G156" s="19" t="s">
        <v>58</v>
      </c>
      <c r="H156" s="19" t="s">
        <v>59</v>
      </c>
      <c r="I156" s="19" t="s">
        <v>104</v>
      </c>
      <c r="J156" s="20">
        <v>109326</v>
      </c>
      <c r="K156" s="20"/>
      <c r="L156" s="20"/>
      <c r="M156" s="46"/>
      <c r="N156" s="21"/>
    </row>
    <row r="157" spans="1:14" s="22" customFormat="1" ht="55.1" customHeight="1" x14ac:dyDescent="0.3">
      <c r="A157" s="40"/>
      <c r="B157" s="66"/>
      <c r="C157" s="46"/>
      <c r="D157" s="18" t="s">
        <v>5</v>
      </c>
      <c r="E157" s="19"/>
      <c r="F157" s="19"/>
      <c r="G157" s="19"/>
      <c r="H157" s="19"/>
      <c r="I157" s="19"/>
      <c r="J157" s="20"/>
      <c r="K157" s="20"/>
      <c r="L157" s="20"/>
      <c r="M157" s="46"/>
      <c r="N157" s="21"/>
    </row>
    <row r="158" spans="1:14" s="22" customFormat="1" ht="55.1" customHeight="1" x14ac:dyDescent="0.3">
      <c r="A158" s="41"/>
      <c r="B158" s="67"/>
      <c r="C158" s="47"/>
      <c r="D158" s="28" t="s">
        <v>6</v>
      </c>
      <c r="E158" s="29"/>
      <c r="F158" s="29"/>
      <c r="G158" s="29"/>
      <c r="H158" s="29"/>
      <c r="I158" s="29"/>
      <c r="J158" s="25">
        <f t="shared" ref="J158:K158" si="57">J156+J155+J157</f>
        <v>1822076</v>
      </c>
      <c r="K158" s="25">
        <f t="shared" si="57"/>
        <v>0</v>
      </c>
      <c r="L158" s="25">
        <f>L156+L155+L157+L154</f>
        <v>0</v>
      </c>
      <c r="M158" s="47"/>
      <c r="N158" s="21"/>
    </row>
    <row r="159" spans="1:14" s="22" customFormat="1" ht="55.1" customHeight="1" x14ac:dyDescent="0.3">
      <c r="A159" s="39">
        <v>46</v>
      </c>
      <c r="B159" s="65" t="s">
        <v>117</v>
      </c>
      <c r="C159" s="45" t="s">
        <v>10</v>
      </c>
      <c r="D159" s="26" t="s">
        <v>37</v>
      </c>
      <c r="E159" s="19"/>
      <c r="F159" s="19"/>
      <c r="G159" s="19"/>
      <c r="H159" s="19"/>
      <c r="I159" s="19"/>
      <c r="J159" s="25"/>
      <c r="K159" s="25"/>
      <c r="L159" s="20"/>
      <c r="M159" s="45"/>
      <c r="N159" s="21"/>
    </row>
    <row r="160" spans="1:14" s="22" customFormat="1" ht="55.1" customHeight="1" x14ac:dyDescent="0.3">
      <c r="A160" s="40"/>
      <c r="B160" s="66"/>
      <c r="C160" s="46"/>
      <c r="D160" s="18" t="s">
        <v>3</v>
      </c>
      <c r="E160" s="19"/>
      <c r="F160" s="19"/>
      <c r="G160" s="19"/>
      <c r="H160" s="19"/>
      <c r="I160" s="19"/>
      <c r="J160" s="20"/>
      <c r="K160" s="20"/>
      <c r="L160" s="20"/>
      <c r="M160" s="46"/>
      <c r="N160" s="21"/>
    </row>
    <row r="161" spans="1:14" s="22" customFormat="1" ht="55.1" customHeight="1" x14ac:dyDescent="0.3">
      <c r="A161" s="40"/>
      <c r="B161" s="66"/>
      <c r="C161" s="46"/>
      <c r="D161" s="18" t="s">
        <v>4</v>
      </c>
      <c r="E161" s="19" t="s">
        <v>60</v>
      </c>
      <c r="F161" s="19" t="s">
        <v>57</v>
      </c>
      <c r="G161" s="19" t="s">
        <v>58</v>
      </c>
      <c r="H161" s="19" t="s">
        <v>59</v>
      </c>
      <c r="I161" s="19" t="s">
        <v>84</v>
      </c>
      <c r="J161" s="20">
        <v>297000</v>
      </c>
      <c r="K161" s="20">
        <v>297000</v>
      </c>
      <c r="L161" s="20">
        <v>297000</v>
      </c>
      <c r="M161" s="46"/>
      <c r="N161" s="21"/>
    </row>
    <row r="162" spans="1:14" s="22" customFormat="1" ht="55.1" customHeight="1" x14ac:dyDescent="0.3">
      <c r="A162" s="40"/>
      <c r="B162" s="66"/>
      <c r="C162" s="46"/>
      <c r="D162" s="18" t="s">
        <v>5</v>
      </c>
      <c r="E162" s="19"/>
      <c r="F162" s="19"/>
      <c r="G162" s="19"/>
      <c r="H162" s="19"/>
      <c r="I162" s="19"/>
      <c r="J162" s="20"/>
      <c r="K162" s="20"/>
      <c r="L162" s="20"/>
      <c r="M162" s="46"/>
      <c r="N162" s="21"/>
    </row>
    <row r="163" spans="1:14" s="22" customFormat="1" ht="55.1" customHeight="1" x14ac:dyDescent="0.3">
      <c r="A163" s="41"/>
      <c r="B163" s="67"/>
      <c r="C163" s="47"/>
      <c r="D163" s="28" t="s">
        <v>6</v>
      </c>
      <c r="E163" s="29"/>
      <c r="F163" s="29"/>
      <c r="G163" s="29"/>
      <c r="H163" s="29"/>
      <c r="I163" s="29"/>
      <c r="J163" s="25">
        <f t="shared" ref="J163:K163" si="58">J161+J160+J162</f>
        <v>297000</v>
      </c>
      <c r="K163" s="25">
        <f t="shared" si="58"/>
        <v>297000</v>
      </c>
      <c r="L163" s="25">
        <f>L161+L160+L162+L159</f>
        <v>297000</v>
      </c>
      <c r="M163" s="47"/>
      <c r="N163" s="21"/>
    </row>
    <row r="164" spans="1:14" s="22" customFormat="1" ht="55.1" customHeight="1" x14ac:dyDescent="0.3">
      <c r="A164" s="39">
        <v>52</v>
      </c>
      <c r="B164" s="65" t="s">
        <v>121</v>
      </c>
      <c r="C164" s="45" t="s">
        <v>10</v>
      </c>
      <c r="D164" s="26" t="s">
        <v>37</v>
      </c>
      <c r="E164" s="27"/>
      <c r="F164" s="27"/>
      <c r="G164" s="27"/>
      <c r="H164" s="27"/>
      <c r="I164" s="27"/>
      <c r="J164" s="25"/>
      <c r="K164" s="25"/>
      <c r="L164" s="20"/>
      <c r="M164" s="45"/>
      <c r="N164" s="21"/>
    </row>
    <row r="165" spans="1:14" s="22" customFormat="1" ht="55.1" customHeight="1" x14ac:dyDescent="0.3">
      <c r="A165" s="40"/>
      <c r="B165" s="66"/>
      <c r="C165" s="46"/>
      <c r="D165" s="18" t="s">
        <v>3</v>
      </c>
      <c r="E165" s="19" t="s">
        <v>60</v>
      </c>
      <c r="F165" s="19" t="s">
        <v>57</v>
      </c>
      <c r="G165" s="19" t="s">
        <v>58</v>
      </c>
      <c r="H165" s="19" t="s">
        <v>59</v>
      </c>
      <c r="I165" s="19" t="s">
        <v>106</v>
      </c>
      <c r="J165" s="20">
        <v>2255860.6800000002</v>
      </c>
      <c r="K165" s="20"/>
      <c r="L165" s="20"/>
      <c r="M165" s="46"/>
      <c r="N165" s="21"/>
    </row>
    <row r="166" spans="1:14" s="22" customFormat="1" ht="55.1" customHeight="1" x14ac:dyDescent="0.3">
      <c r="A166" s="40"/>
      <c r="B166" s="66"/>
      <c r="C166" s="46"/>
      <c r="D166" s="18" t="s">
        <v>4</v>
      </c>
      <c r="E166" s="19" t="s">
        <v>60</v>
      </c>
      <c r="F166" s="19" t="s">
        <v>57</v>
      </c>
      <c r="G166" s="19" t="s">
        <v>58</v>
      </c>
      <c r="H166" s="19" t="s">
        <v>59</v>
      </c>
      <c r="I166" s="19" t="s">
        <v>106</v>
      </c>
      <c r="J166" s="20">
        <v>46037.97</v>
      </c>
      <c r="K166" s="20"/>
      <c r="L166" s="20"/>
      <c r="M166" s="46"/>
      <c r="N166" s="21"/>
    </row>
    <row r="167" spans="1:14" s="22" customFormat="1" ht="55.1" customHeight="1" x14ac:dyDescent="0.3">
      <c r="A167" s="40"/>
      <c r="B167" s="66"/>
      <c r="C167" s="46"/>
      <c r="D167" s="18" t="s">
        <v>5</v>
      </c>
      <c r="E167" s="19"/>
      <c r="F167" s="19"/>
      <c r="G167" s="19"/>
      <c r="H167" s="19"/>
      <c r="I167" s="19"/>
      <c r="J167" s="20"/>
      <c r="K167" s="20"/>
      <c r="L167" s="20"/>
      <c r="M167" s="46"/>
      <c r="N167" s="21"/>
    </row>
    <row r="168" spans="1:14" s="22" customFormat="1" ht="55.1" customHeight="1" x14ac:dyDescent="0.3">
      <c r="A168" s="40"/>
      <c r="B168" s="67"/>
      <c r="C168" s="47"/>
      <c r="D168" s="28" t="s">
        <v>6</v>
      </c>
      <c r="E168" s="29"/>
      <c r="F168" s="29"/>
      <c r="G168" s="29"/>
      <c r="H168" s="29"/>
      <c r="I168" s="29"/>
      <c r="J168" s="25">
        <f t="shared" ref="J168:K168" si="59">J166+J165+J167</f>
        <v>2301898.6500000004</v>
      </c>
      <c r="K168" s="25">
        <f t="shared" si="59"/>
        <v>0</v>
      </c>
      <c r="L168" s="25">
        <f>L166+L165+L167+L164</f>
        <v>0</v>
      </c>
      <c r="M168" s="47"/>
      <c r="N168" s="21"/>
    </row>
    <row r="169" spans="1:14" s="22" customFormat="1" ht="55.1" customHeight="1" x14ac:dyDescent="0.3">
      <c r="A169" s="40">
        <v>68</v>
      </c>
      <c r="B169" s="65" t="s">
        <v>35</v>
      </c>
      <c r="C169" s="45" t="s">
        <v>10</v>
      </c>
      <c r="D169" s="26" t="s">
        <v>37</v>
      </c>
      <c r="E169" s="27"/>
      <c r="F169" s="27"/>
      <c r="G169" s="27"/>
      <c r="H169" s="27"/>
      <c r="I169" s="27"/>
      <c r="J169" s="25"/>
      <c r="K169" s="25"/>
      <c r="L169" s="25"/>
      <c r="M169" s="45"/>
      <c r="N169" s="21"/>
    </row>
    <row r="170" spans="1:14" s="22" customFormat="1" ht="55.1" customHeight="1" x14ac:dyDescent="0.3">
      <c r="A170" s="40"/>
      <c r="B170" s="66"/>
      <c r="C170" s="46"/>
      <c r="D170" s="18" t="s">
        <v>3</v>
      </c>
      <c r="E170" s="19" t="s">
        <v>60</v>
      </c>
      <c r="F170" s="19" t="s">
        <v>57</v>
      </c>
      <c r="G170" s="19" t="s">
        <v>58</v>
      </c>
      <c r="H170" s="19" t="s">
        <v>59</v>
      </c>
      <c r="I170" s="19" t="s">
        <v>122</v>
      </c>
      <c r="J170" s="20">
        <v>7811592.0499999998</v>
      </c>
      <c r="K170" s="20"/>
      <c r="L170" s="20"/>
      <c r="M170" s="46"/>
      <c r="N170" s="21"/>
    </row>
    <row r="171" spans="1:14" s="22" customFormat="1" ht="55.1" customHeight="1" x14ac:dyDescent="0.3">
      <c r="A171" s="40"/>
      <c r="B171" s="66"/>
      <c r="C171" s="46"/>
      <c r="D171" s="18" t="s">
        <v>4</v>
      </c>
      <c r="E171" s="19" t="s">
        <v>60</v>
      </c>
      <c r="F171" s="19" t="s">
        <v>57</v>
      </c>
      <c r="G171" s="19" t="s">
        <v>58</v>
      </c>
      <c r="H171" s="19" t="s">
        <v>59</v>
      </c>
      <c r="I171" s="19" t="s">
        <v>122</v>
      </c>
      <c r="J171" s="20">
        <v>498612.26</v>
      </c>
      <c r="K171" s="20"/>
      <c r="L171" s="20"/>
      <c r="M171" s="46"/>
      <c r="N171" s="21"/>
    </row>
    <row r="172" spans="1:14" s="22" customFormat="1" ht="55.1" customHeight="1" x14ac:dyDescent="0.3">
      <c r="A172" s="40"/>
      <c r="B172" s="66"/>
      <c r="C172" s="46"/>
      <c r="D172" s="18" t="s">
        <v>5</v>
      </c>
      <c r="E172" s="19"/>
      <c r="F172" s="19"/>
      <c r="G172" s="19"/>
      <c r="H172" s="19"/>
      <c r="I172" s="19"/>
      <c r="J172" s="20"/>
      <c r="K172" s="20"/>
      <c r="L172" s="20"/>
      <c r="M172" s="46"/>
      <c r="N172" s="21"/>
    </row>
    <row r="173" spans="1:14" s="22" customFormat="1" ht="55.1" customHeight="1" x14ac:dyDescent="0.3">
      <c r="A173" s="41"/>
      <c r="B173" s="67"/>
      <c r="C173" s="47"/>
      <c r="D173" s="28" t="s">
        <v>6</v>
      </c>
      <c r="E173" s="29"/>
      <c r="F173" s="29"/>
      <c r="G173" s="29"/>
      <c r="H173" s="29"/>
      <c r="I173" s="29"/>
      <c r="J173" s="25">
        <f t="shared" ref="J173:L173" si="60">J171+J170+J172</f>
        <v>8310204.3099999996</v>
      </c>
      <c r="K173" s="25">
        <f t="shared" si="60"/>
        <v>0</v>
      </c>
      <c r="L173" s="25">
        <f t="shared" si="60"/>
        <v>0</v>
      </c>
      <c r="M173" s="47"/>
      <c r="N173" s="21"/>
    </row>
    <row r="174" spans="1:14" s="22" customFormat="1" ht="39" customHeight="1" x14ac:dyDescent="0.3">
      <c r="A174" s="40">
        <v>69</v>
      </c>
      <c r="B174" s="65" t="s">
        <v>123</v>
      </c>
      <c r="C174" s="45" t="s">
        <v>10</v>
      </c>
      <c r="D174" s="26" t="s">
        <v>37</v>
      </c>
      <c r="E174" s="27"/>
      <c r="F174" s="27"/>
      <c r="G174" s="27"/>
      <c r="H174" s="27"/>
      <c r="I174" s="27"/>
      <c r="J174" s="25"/>
      <c r="K174" s="25"/>
      <c r="L174" s="25"/>
      <c r="M174" s="45"/>
      <c r="N174" s="21"/>
    </row>
    <row r="175" spans="1:14" s="22" customFormat="1" ht="36.799999999999997" customHeight="1" x14ac:dyDescent="0.3">
      <c r="A175" s="40"/>
      <c r="B175" s="66"/>
      <c r="C175" s="46"/>
      <c r="D175" s="18" t="s">
        <v>3</v>
      </c>
      <c r="E175" s="19" t="s">
        <v>60</v>
      </c>
      <c r="F175" s="19" t="s">
        <v>57</v>
      </c>
      <c r="G175" s="19" t="s">
        <v>58</v>
      </c>
      <c r="H175" s="19" t="s">
        <v>59</v>
      </c>
      <c r="I175" s="19" t="s">
        <v>128</v>
      </c>
      <c r="J175" s="20">
        <v>59724</v>
      </c>
      <c r="K175" s="20">
        <v>59724</v>
      </c>
      <c r="L175" s="20">
        <v>59724</v>
      </c>
      <c r="M175" s="46"/>
      <c r="N175" s="21"/>
    </row>
    <row r="176" spans="1:14" s="22" customFormat="1" ht="35.25" customHeight="1" x14ac:dyDescent="0.3">
      <c r="A176" s="40"/>
      <c r="B176" s="66"/>
      <c r="C176" s="46"/>
      <c r="D176" s="18" t="s">
        <v>4</v>
      </c>
      <c r="F176" s="31"/>
      <c r="H176" s="31"/>
      <c r="J176" s="31"/>
      <c r="L176" s="31"/>
      <c r="M176" s="46"/>
      <c r="N176" s="21"/>
    </row>
    <row r="177" spans="1:14" s="22" customFormat="1" ht="41.35" customHeight="1" x14ac:dyDescent="0.3">
      <c r="A177" s="40"/>
      <c r="B177" s="66"/>
      <c r="C177" s="46"/>
      <c r="D177" s="18" t="s">
        <v>5</v>
      </c>
      <c r="E177" s="19"/>
      <c r="F177" s="19"/>
      <c r="G177" s="19"/>
      <c r="H177" s="19"/>
      <c r="I177" s="19"/>
      <c r="J177" s="20"/>
      <c r="K177" s="20"/>
      <c r="L177" s="20"/>
      <c r="M177" s="46"/>
      <c r="N177" s="21"/>
    </row>
    <row r="178" spans="1:14" s="22" customFormat="1" ht="45.1" customHeight="1" x14ac:dyDescent="0.3">
      <c r="A178" s="41"/>
      <c r="B178" s="67"/>
      <c r="C178" s="47"/>
      <c r="D178" s="28" t="s">
        <v>6</v>
      </c>
      <c r="E178" s="29"/>
      <c r="F178" s="29"/>
      <c r="G178" s="29"/>
      <c r="H178" s="29"/>
      <c r="I178" s="29"/>
      <c r="J178" s="25">
        <f>J175+J177+J176</f>
        <v>59724</v>
      </c>
      <c r="K178" s="25">
        <f t="shared" ref="K178:L178" si="61">K175+K177+K176</f>
        <v>59724</v>
      </c>
      <c r="L178" s="25">
        <f t="shared" si="61"/>
        <v>59724</v>
      </c>
      <c r="M178" s="47"/>
      <c r="N178" s="21"/>
    </row>
    <row r="179" spans="1:14" s="22" customFormat="1" ht="55.1" customHeight="1" x14ac:dyDescent="0.3">
      <c r="A179" s="39">
        <v>73</v>
      </c>
      <c r="B179" s="42" t="s">
        <v>120</v>
      </c>
      <c r="C179" s="45" t="s">
        <v>10</v>
      </c>
      <c r="D179" s="26" t="s">
        <v>37</v>
      </c>
      <c r="E179" s="29"/>
      <c r="F179" s="29"/>
      <c r="G179" s="29"/>
      <c r="H179" s="29"/>
      <c r="I179" s="29"/>
      <c r="J179" s="20"/>
      <c r="K179" s="20"/>
      <c r="L179" s="20"/>
      <c r="M179" s="30"/>
      <c r="N179" s="21"/>
    </row>
    <row r="180" spans="1:14" s="22" customFormat="1" ht="55.1" customHeight="1" x14ac:dyDescent="0.3">
      <c r="A180" s="40"/>
      <c r="B180" s="43"/>
      <c r="C180" s="46"/>
      <c r="D180" s="18" t="s">
        <v>3</v>
      </c>
      <c r="E180" s="27" t="s">
        <v>60</v>
      </c>
      <c r="F180" s="27" t="s">
        <v>57</v>
      </c>
      <c r="G180" s="27" t="s">
        <v>58</v>
      </c>
      <c r="H180" s="27" t="s">
        <v>59</v>
      </c>
      <c r="I180" s="27" t="s">
        <v>105</v>
      </c>
      <c r="J180" s="20">
        <v>118362</v>
      </c>
      <c r="K180" s="20">
        <v>118516</v>
      </c>
      <c r="L180" s="20">
        <v>121610</v>
      </c>
      <c r="M180" s="30"/>
      <c r="N180" s="21"/>
    </row>
    <row r="181" spans="1:14" s="22" customFormat="1" ht="55.1" customHeight="1" x14ac:dyDescent="0.3">
      <c r="A181" s="40"/>
      <c r="B181" s="43"/>
      <c r="C181" s="46"/>
      <c r="D181" s="18" t="s">
        <v>4</v>
      </c>
      <c r="E181" s="27" t="s">
        <v>60</v>
      </c>
      <c r="F181" s="27" t="s">
        <v>57</v>
      </c>
      <c r="G181" s="27" t="s">
        <v>58</v>
      </c>
      <c r="H181" s="27" t="s">
        <v>59</v>
      </c>
      <c r="I181" s="27" t="s">
        <v>105</v>
      </c>
      <c r="J181" s="20">
        <v>2415.5500000000002</v>
      </c>
      <c r="K181" s="20">
        <v>2418.69</v>
      </c>
      <c r="L181" s="20">
        <v>2481.84</v>
      </c>
      <c r="M181" s="30"/>
      <c r="N181" s="21"/>
    </row>
    <row r="182" spans="1:14" s="22" customFormat="1" ht="55.1" customHeight="1" x14ac:dyDescent="0.3">
      <c r="A182" s="40"/>
      <c r="B182" s="43"/>
      <c r="C182" s="46"/>
      <c r="D182" s="18" t="s">
        <v>5</v>
      </c>
      <c r="E182" s="29"/>
      <c r="F182" s="29"/>
      <c r="G182" s="29"/>
      <c r="H182" s="29"/>
      <c r="I182" s="29"/>
      <c r="J182" s="20"/>
      <c r="K182" s="20"/>
      <c r="L182" s="20"/>
      <c r="M182" s="30"/>
      <c r="N182" s="21"/>
    </row>
    <row r="183" spans="1:14" s="22" customFormat="1" ht="55.1" customHeight="1" x14ac:dyDescent="0.3">
      <c r="A183" s="41"/>
      <c r="B183" s="44"/>
      <c r="C183" s="47"/>
      <c r="D183" s="28" t="s">
        <v>6</v>
      </c>
      <c r="E183" s="29"/>
      <c r="F183" s="29"/>
      <c r="G183" s="29"/>
      <c r="H183" s="29"/>
      <c r="I183" s="29"/>
      <c r="J183" s="25">
        <f t="shared" ref="J183:L183" si="62">J179+J180+J181+J182</f>
        <v>120777.55</v>
      </c>
      <c r="K183" s="25">
        <f t="shared" si="62"/>
        <v>120934.69</v>
      </c>
      <c r="L183" s="25">
        <f t="shared" si="62"/>
        <v>124091.84</v>
      </c>
      <c r="M183" s="30"/>
      <c r="N183" s="21"/>
    </row>
    <row r="184" spans="1:14" s="22" customFormat="1" ht="55.1" customHeight="1" x14ac:dyDescent="0.3">
      <c r="A184" s="39">
        <v>74</v>
      </c>
      <c r="B184" s="42" t="s">
        <v>129</v>
      </c>
      <c r="C184" s="45" t="s">
        <v>10</v>
      </c>
      <c r="D184" s="26" t="s">
        <v>37</v>
      </c>
      <c r="E184" s="29"/>
      <c r="F184" s="29"/>
      <c r="G184" s="29"/>
      <c r="H184" s="29"/>
      <c r="I184" s="27" t="s">
        <v>130</v>
      </c>
      <c r="J184" s="20"/>
      <c r="K184" s="20"/>
      <c r="L184" s="20"/>
      <c r="M184" s="30"/>
      <c r="N184" s="21"/>
    </row>
    <row r="185" spans="1:14" s="22" customFormat="1" ht="55.1" customHeight="1" x14ac:dyDescent="0.3">
      <c r="A185" s="40"/>
      <c r="B185" s="43"/>
      <c r="C185" s="46"/>
      <c r="D185" s="18" t="s">
        <v>3</v>
      </c>
      <c r="E185" s="27" t="s">
        <v>60</v>
      </c>
      <c r="F185" s="27" t="s">
        <v>57</v>
      </c>
      <c r="G185" s="27" t="s">
        <v>58</v>
      </c>
      <c r="H185" s="27" t="s">
        <v>59</v>
      </c>
      <c r="I185" s="27" t="s">
        <v>131</v>
      </c>
      <c r="J185" s="20">
        <v>130192929</v>
      </c>
      <c r="K185" s="20"/>
      <c r="L185" s="20"/>
      <c r="M185" s="30"/>
      <c r="N185" s="21"/>
    </row>
    <row r="186" spans="1:14" s="22" customFormat="1" ht="55.1" customHeight="1" x14ac:dyDescent="0.3">
      <c r="A186" s="40"/>
      <c r="B186" s="43"/>
      <c r="C186" s="46"/>
      <c r="D186" s="18" t="s">
        <v>4</v>
      </c>
      <c r="E186" s="27" t="s">
        <v>60</v>
      </c>
      <c r="F186" s="27" t="s">
        <v>57</v>
      </c>
      <c r="G186" s="27" t="s">
        <v>58</v>
      </c>
      <c r="H186" s="27" t="s">
        <v>59</v>
      </c>
      <c r="I186" s="27" t="s">
        <v>131</v>
      </c>
      <c r="J186" s="20">
        <f>47685802.64+1315080</f>
        <v>49000882.640000001</v>
      </c>
      <c r="K186" s="20"/>
      <c r="L186" s="20"/>
      <c r="M186" s="30"/>
      <c r="N186" s="21"/>
    </row>
    <row r="187" spans="1:14" s="22" customFormat="1" ht="55.1" customHeight="1" x14ac:dyDescent="0.3">
      <c r="A187" s="40"/>
      <c r="B187" s="43"/>
      <c r="C187" s="46"/>
      <c r="D187" s="18" t="s">
        <v>5</v>
      </c>
      <c r="E187" s="29"/>
      <c r="F187" s="29"/>
      <c r="G187" s="29"/>
      <c r="H187" s="29"/>
      <c r="I187" s="29"/>
      <c r="J187" s="20"/>
      <c r="K187" s="20"/>
      <c r="L187" s="20"/>
      <c r="M187" s="30"/>
      <c r="N187" s="21"/>
    </row>
    <row r="188" spans="1:14" s="22" customFormat="1" ht="55.1" customHeight="1" x14ac:dyDescent="0.3">
      <c r="A188" s="41"/>
      <c r="B188" s="44"/>
      <c r="C188" s="47"/>
      <c r="D188" s="28" t="s">
        <v>6</v>
      </c>
      <c r="E188" s="29"/>
      <c r="F188" s="29"/>
      <c r="G188" s="29"/>
      <c r="H188" s="29"/>
      <c r="I188" s="29"/>
      <c r="J188" s="25">
        <f t="shared" ref="J188:L188" si="63">J184+J185+J186+J187</f>
        <v>179193811.63999999</v>
      </c>
      <c r="K188" s="25">
        <f t="shared" si="63"/>
        <v>0</v>
      </c>
      <c r="L188" s="25">
        <f t="shared" si="63"/>
        <v>0</v>
      </c>
      <c r="M188" s="30"/>
      <c r="N188" s="21"/>
    </row>
    <row r="189" spans="1:14" s="22" customFormat="1" ht="36" customHeight="1" x14ac:dyDescent="0.3">
      <c r="A189" s="39">
        <v>45</v>
      </c>
      <c r="B189" s="68" t="s">
        <v>17</v>
      </c>
      <c r="C189" s="71"/>
      <c r="D189" s="34" t="s">
        <v>103</v>
      </c>
      <c r="E189" s="29"/>
      <c r="F189" s="29"/>
      <c r="G189" s="29"/>
      <c r="H189" s="29"/>
      <c r="I189" s="29"/>
      <c r="J189" s="25">
        <f>J190+J191+J192+J193</f>
        <v>382081188.13999999</v>
      </c>
      <c r="K189" s="25">
        <f t="shared" ref="K189:L189" si="64">K190+K191+K192+K193</f>
        <v>165188726.38999999</v>
      </c>
      <c r="L189" s="25">
        <f t="shared" si="64"/>
        <v>168761558.53999999</v>
      </c>
      <c r="M189" s="62"/>
      <c r="N189" s="35"/>
    </row>
    <row r="190" spans="1:14" s="22" customFormat="1" ht="35.25" customHeight="1" x14ac:dyDescent="0.3">
      <c r="A190" s="40"/>
      <c r="B190" s="69"/>
      <c r="C190" s="72"/>
      <c r="D190" s="26" t="s">
        <v>37</v>
      </c>
      <c r="E190" s="27"/>
      <c r="F190" s="27"/>
      <c r="G190" s="27"/>
      <c r="H190" s="27"/>
      <c r="I190" s="27"/>
      <c r="J190" s="20">
        <f>J119+J124+J149+J164+J154+J159+J179+J174+J169+J184</f>
        <v>504320.11</v>
      </c>
      <c r="K190" s="20">
        <f t="shared" ref="K190:L190" si="65">K119+K124+K149+K164+K154+K159+K179+K174+K169</f>
        <v>503698.6</v>
      </c>
      <c r="L190" s="20">
        <f t="shared" si="65"/>
        <v>619473.56000000006</v>
      </c>
      <c r="M190" s="63"/>
      <c r="N190" s="21"/>
    </row>
    <row r="191" spans="1:14" s="22" customFormat="1" ht="40.549999999999997" customHeight="1" x14ac:dyDescent="0.3">
      <c r="A191" s="40"/>
      <c r="B191" s="69"/>
      <c r="C191" s="72"/>
      <c r="D191" s="18" t="s">
        <v>3</v>
      </c>
      <c r="E191" s="19"/>
      <c r="F191" s="19"/>
      <c r="G191" s="19"/>
      <c r="H191" s="19"/>
      <c r="I191" s="19"/>
      <c r="J191" s="20">
        <f>J11+J15+J19+J23+J27+J31+J35+J39+J43+J47+J55+J59+J63+J67+J71+J75+J79+J83+J87+J91+J95+J99+J103+J107+J111+J115+J120+J125+J129+J133+J137+J141+J145+J150+J155+J160+J170+J180+J51+J165+J175+J185</f>
        <v>200483856.27000001</v>
      </c>
      <c r="K191" s="20">
        <f t="shared" ref="K191:L191" si="66">K11+K15+K19+K23+K27+K31+K35+K39+K43+K47+K55+K59+K63+K67+K71+K75+K79+K83+K87+K91+K95+K99+K103+K107+K111+K115+K120+K125+K129+K133+K137+K141+K145+K150+K155+K160+K170+K180+K51+K165+K175+K185</f>
        <v>52035877.5</v>
      </c>
      <c r="L191" s="20">
        <f t="shared" si="66"/>
        <v>54619305.539999999</v>
      </c>
      <c r="M191" s="63"/>
      <c r="N191" s="21"/>
    </row>
    <row r="192" spans="1:14" s="22" customFormat="1" ht="29.3" customHeight="1" x14ac:dyDescent="0.3">
      <c r="A192" s="40"/>
      <c r="B192" s="69"/>
      <c r="C192" s="72"/>
      <c r="D192" s="18" t="s">
        <v>4</v>
      </c>
      <c r="E192" s="19"/>
      <c r="F192" s="19"/>
      <c r="G192" s="19"/>
      <c r="H192" s="19"/>
      <c r="I192" s="19"/>
      <c r="J192" s="20">
        <f>J12+J16+J20+J24+J28+J32+J36+J40+J44+J48+J56+J60+J64+J68+J72+J76+J80+J84+J88+J92+J96+J100+J104+J108+J112+J116+J121+J126+J130+J134+J138+J142+J146+J151+J166+J156+J161+J171+J176+J181+J186</f>
        <v>181093011.75999999</v>
      </c>
      <c r="K192" s="20">
        <f t="shared" ref="K192:L192" si="67">K12+K16+K20+K24+K28+K32+K36+K40+K44+K48+K56+K60+K64+K68+K72+K76+K80+K84+K88+K92+K96+K100+K104+K108+K112+K116+K121+K126+K130+K134+K138+K142+K146+K151+K166+K156+K161+K171+K176+K181+K186</f>
        <v>112649150.28999999</v>
      </c>
      <c r="L192" s="20">
        <f t="shared" si="67"/>
        <v>113522779.44</v>
      </c>
      <c r="M192" s="63"/>
      <c r="N192" s="21"/>
    </row>
    <row r="193" spans="1:14" s="22" customFormat="1" ht="55.1" customHeight="1" x14ac:dyDescent="0.3">
      <c r="A193" s="41"/>
      <c r="B193" s="70"/>
      <c r="C193" s="73"/>
      <c r="D193" s="18" t="s">
        <v>5</v>
      </c>
      <c r="E193" s="19"/>
      <c r="F193" s="19"/>
      <c r="G193" s="19"/>
      <c r="H193" s="19"/>
      <c r="I193" s="19"/>
      <c r="J193" s="20">
        <f>J13+J17+J21+J25+J29+J33+J37+J41+J45+J49+J57+J61+J65+J69+J73+J77+J81+J85+J89+J93+J97+J101+J105+J109+J113+J117+J122+J127+J131+J135+J139+J143+J147+J152+J182</f>
        <v>0</v>
      </c>
      <c r="K193" s="20">
        <f t="shared" ref="K193:L193" si="68">K13+K17+K21+K25+K29+K33+K37+K41+K45+K49+K57+K61+K65+K69+K73+K77+K81+K85+K89+K93+K97+K101+K105+K109+K113+K117+K122+K127+K131+K135+K139+K143+K147+K152+K182</f>
        <v>0</v>
      </c>
      <c r="L193" s="20">
        <f t="shared" si="68"/>
        <v>0</v>
      </c>
      <c r="M193" s="64"/>
      <c r="N193" s="21"/>
    </row>
    <row r="194" spans="1:14" s="22" customFormat="1" ht="55.1" customHeight="1" x14ac:dyDescent="0.3">
      <c r="A194" s="36"/>
      <c r="B194" s="37"/>
      <c r="J194" s="35">
        <v>382081188.13999999</v>
      </c>
      <c r="K194" s="35">
        <v>165189086.38999999</v>
      </c>
      <c r="L194" s="35">
        <v>168761558.53999999</v>
      </c>
      <c r="M194" s="38"/>
      <c r="N194" s="21"/>
    </row>
    <row r="195" spans="1:14" ht="55.1" customHeight="1" x14ac:dyDescent="0.3">
      <c r="J195" s="11">
        <f>J194-J189</f>
        <v>0</v>
      </c>
      <c r="K195" s="11">
        <f t="shared" ref="K195:L195" si="69">K194-K189</f>
        <v>360</v>
      </c>
      <c r="L195" s="11">
        <f t="shared" si="69"/>
        <v>0</v>
      </c>
    </row>
  </sheetData>
  <autoFilter ref="B9:M86" xr:uid="{00000000-0009-0000-0000-000000000000}"/>
  <mergeCells count="191">
    <mergeCell ref="J2:M2"/>
    <mergeCell ref="J3:M3"/>
    <mergeCell ref="J4:M4"/>
    <mergeCell ref="B35:B38"/>
    <mergeCell ref="M31:M34"/>
    <mergeCell ref="M35:M38"/>
    <mergeCell ref="M39:M42"/>
    <mergeCell ref="M27:M30"/>
    <mergeCell ref="B7:M7"/>
    <mergeCell ref="B6:M6"/>
    <mergeCell ref="B5:M5"/>
    <mergeCell ref="C23:C26"/>
    <mergeCell ref="B15:B18"/>
    <mergeCell ref="C15:C18"/>
    <mergeCell ref="M8:M10"/>
    <mergeCell ref="M15:M18"/>
    <mergeCell ref="M19:M22"/>
    <mergeCell ref="M23:M26"/>
    <mergeCell ref="J9:J10"/>
    <mergeCell ref="J8:L8"/>
    <mergeCell ref="M11:M14"/>
    <mergeCell ref="K9:K10"/>
    <mergeCell ref="L9:L10"/>
    <mergeCell ref="E8:I8"/>
    <mergeCell ref="C39:C42"/>
    <mergeCell ref="B47:B50"/>
    <mergeCell ref="M169:M173"/>
    <mergeCell ref="A174:A178"/>
    <mergeCell ref="B174:B178"/>
    <mergeCell ref="C174:C178"/>
    <mergeCell ref="M174:M178"/>
    <mergeCell ref="B145:B148"/>
    <mergeCell ref="C145:C148"/>
    <mergeCell ref="M145:M148"/>
    <mergeCell ref="B51:B54"/>
    <mergeCell ref="C51:C54"/>
    <mergeCell ref="M51:M54"/>
    <mergeCell ref="A51:A54"/>
    <mergeCell ref="B119:B123"/>
    <mergeCell ref="C119:C123"/>
    <mergeCell ref="B124:B128"/>
    <mergeCell ref="C124:C128"/>
    <mergeCell ref="B115:B118"/>
    <mergeCell ref="B103:B106"/>
    <mergeCell ref="C103:C106"/>
    <mergeCell ref="A169:A173"/>
    <mergeCell ref="B169:B173"/>
    <mergeCell ref="C169:C173"/>
    <mergeCell ref="M137:M140"/>
    <mergeCell ref="B137:B140"/>
    <mergeCell ref="C137:C140"/>
    <mergeCell ref="M115:M118"/>
    <mergeCell ref="M71:M74"/>
    <mergeCell ref="B141:B144"/>
    <mergeCell ref="C141:C144"/>
    <mergeCell ref="M111:M114"/>
    <mergeCell ref="C75:C78"/>
    <mergeCell ref="B79:B82"/>
    <mergeCell ref="B75:B78"/>
    <mergeCell ref="B83:B86"/>
    <mergeCell ref="B99:B102"/>
    <mergeCell ref="M87:M90"/>
    <mergeCell ref="E9:E10"/>
    <mergeCell ref="F9:F10"/>
    <mergeCell ref="G9:G10"/>
    <mergeCell ref="H9:H10"/>
    <mergeCell ref="I9:I10"/>
    <mergeCell ref="C95:C98"/>
    <mergeCell ref="M141:M144"/>
    <mergeCell ref="M63:M66"/>
    <mergeCell ref="B63:B66"/>
    <mergeCell ref="M95:M98"/>
    <mergeCell ref="B95:B98"/>
    <mergeCell ref="M43:M46"/>
    <mergeCell ref="M55:M58"/>
    <mergeCell ref="B43:B46"/>
    <mergeCell ref="C43:C46"/>
    <mergeCell ref="B111:B114"/>
    <mergeCell ref="C47:C50"/>
    <mergeCell ref="C63:C66"/>
    <mergeCell ref="C71:C74"/>
    <mergeCell ref="B91:B94"/>
    <mergeCell ref="B87:B90"/>
    <mergeCell ref="C55:C58"/>
    <mergeCell ref="B59:B62"/>
    <mergeCell ref="B55:B58"/>
    <mergeCell ref="M83:M86"/>
    <mergeCell ref="M79:M82"/>
    <mergeCell ref="M75:M78"/>
    <mergeCell ref="C79:C82"/>
    <mergeCell ref="M47:M50"/>
    <mergeCell ref="C59:C62"/>
    <mergeCell ref="C91:C94"/>
    <mergeCell ref="M133:M136"/>
    <mergeCell ref="M91:M94"/>
    <mergeCell ref="C99:C102"/>
    <mergeCell ref="M99:M102"/>
    <mergeCell ref="C67:C70"/>
    <mergeCell ref="M59:M62"/>
    <mergeCell ref="M119:M123"/>
    <mergeCell ref="M67:M70"/>
    <mergeCell ref="M129:M132"/>
    <mergeCell ref="C129:C132"/>
    <mergeCell ref="C133:C136"/>
    <mergeCell ref="M107:M110"/>
    <mergeCell ref="M103:M106"/>
    <mergeCell ref="B107:B110"/>
    <mergeCell ref="C115:C118"/>
    <mergeCell ref="C107:C110"/>
    <mergeCell ref="C111:C114"/>
    <mergeCell ref="M124:M128"/>
    <mergeCell ref="M189:M193"/>
    <mergeCell ref="B149:B153"/>
    <mergeCell ref="C149:C153"/>
    <mergeCell ref="M149:M153"/>
    <mergeCell ref="B189:B193"/>
    <mergeCell ref="C189:C193"/>
    <mergeCell ref="M164:M168"/>
    <mergeCell ref="B154:B158"/>
    <mergeCell ref="C154:C158"/>
    <mergeCell ref="M154:M158"/>
    <mergeCell ref="B159:B163"/>
    <mergeCell ref="C159:C163"/>
    <mergeCell ref="B164:B168"/>
    <mergeCell ref="C164:C168"/>
    <mergeCell ref="M159:M163"/>
    <mergeCell ref="A124:A128"/>
    <mergeCell ref="A119:A123"/>
    <mergeCell ref="A31:A34"/>
    <mergeCell ref="A35:A38"/>
    <mergeCell ref="A39:A42"/>
    <mergeCell ref="A43:A46"/>
    <mergeCell ref="A47:A50"/>
    <mergeCell ref="A55:A58"/>
    <mergeCell ref="A59:A62"/>
    <mergeCell ref="A63:A66"/>
    <mergeCell ref="A95:A98"/>
    <mergeCell ref="A67:A70"/>
    <mergeCell ref="A115:A118"/>
    <mergeCell ref="A111:A114"/>
    <mergeCell ref="A99:A102"/>
    <mergeCell ref="A71:A74"/>
    <mergeCell ref="A75:A78"/>
    <mergeCell ref="A79:A82"/>
    <mergeCell ref="A83:A86"/>
    <mergeCell ref="A87:A90"/>
    <mergeCell ref="A91:A94"/>
    <mergeCell ref="A103:A106"/>
    <mergeCell ref="A107:A110"/>
    <mergeCell ref="A8:A10"/>
    <mergeCell ref="B8:B10"/>
    <mergeCell ref="C8:C10"/>
    <mergeCell ref="D8:D10"/>
    <mergeCell ref="C87:C90"/>
    <mergeCell ref="A15:A18"/>
    <mergeCell ref="A19:A22"/>
    <mergeCell ref="A23:A26"/>
    <mergeCell ref="A27:A30"/>
    <mergeCell ref="A11:A14"/>
    <mergeCell ref="B11:B14"/>
    <mergeCell ref="C11:C14"/>
    <mergeCell ref="B67:B70"/>
    <mergeCell ref="C35:C38"/>
    <mergeCell ref="B23:B26"/>
    <mergeCell ref="B19:B22"/>
    <mergeCell ref="C19:C22"/>
    <mergeCell ref="C31:C34"/>
    <mergeCell ref="C83:C86"/>
    <mergeCell ref="B39:B42"/>
    <mergeCell ref="B27:B30"/>
    <mergeCell ref="C27:C30"/>
    <mergeCell ref="B31:B34"/>
    <mergeCell ref="B71:B74"/>
    <mergeCell ref="A179:A183"/>
    <mergeCell ref="B179:B183"/>
    <mergeCell ref="C179:C183"/>
    <mergeCell ref="A189:A193"/>
    <mergeCell ref="A141:A144"/>
    <mergeCell ref="A129:A132"/>
    <mergeCell ref="A133:A136"/>
    <mergeCell ref="A149:A153"/>
    <mergeCell ref="A145:A148"/>
    <mergeCell ref="A164:A168"/>
    <mergeCell ref="A137:A140"/>
    <mergeCell ref="A154:A158"/>
    <mergeCell ref="A159:A163"/>
    <mergeCell ref="A184:A188"/>
    <mergeCell ref="B184:B188"/>
    <mergeCell ref="C184:C188"/>
    <mergeCell ref="B129:B132"/>
    <mergeCell ref="B133:B136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9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Admins_PK</cp:lastModifiedBy>
  <cp:lastPrinted>2022-02-02T07:45:52Z</cp:lastPrinted>
  <dcterms:created xsi:type="dcterms:W3CDTF">2011-06-15T13:58:56Z</dcterms:created>
  <dcterms:modified xsi:type="dcterms:W3CDTF">2023-11-15T12:45:38Z</dcterms:modified>
</cp:coreProperties>
</file>