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от 30.07.2020 №566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план!$A$1:$N$350</definedName>
  </definedNames>
  <calcPr calcId="162913"/>
</workbook>
</file>

<file path=xl/calcChain.xml><?xml version="1.0" encoding="utf-8"?>
<calcChain xmlns="http://schemas.openxmlformats.org/spreadsheetml/2006/main">
  <c r="K263" i="11" l="1"/>
  <c r="K136" i="11"/>
  <c r="K138" i="11"/>
  <c r="L138" i="11"/>
  <c r="M138" i="11"/>
  <c r="J134" i="11"/>
  <c r="J135" i="11"/>
  <c r="J136" i="11"/>
  <c r="K213" i="11" l="1"/>
  <c r="K69" i="11"/>
  <c r="K198" i="11" l="1"/>
  <c r="K293" i="11"/>
  <c r="K345" i="11"/>
  <c r="L345" i="11"/>
  <c r="M345" i="11"/>
  <c r="J345" i="11"/>
  <c r="L350" i="11"/>
  <c r="M350" i="11"/>
  <c r="K350" i="11"/>
  <c r="L347" i="11"/>
  <c r="M347" i="11"/>
  <c r="K347" i="11"/>
  <c r="K298" i="11" l="1"/>
  <c r="K340" i="11"/>
  <c r="L340" i="11"/>
  <c r="M340" i="11"/>
  <c r="J340" i="11"/>
  <c r="M335" i="11" l="1"/>
  <c r="L335" i="11"/>
  <c r="K335" i="11"/>
  <c r="J335" i="11"/>
  <c r="M330" i="11"/>
  <c r="L330" i="11"/>
  <c r="K330" i="11"/>
  <c r="J330" i="11"/>
  <c r="M325" i="11"/>
  <c r="L325" i="11"/>
  <c r="K325" i="11"/>
  <c r="J325" i="11"/>
  <c r="M320" i="11" l="1"/>
  <c r="L320" i="11"/>
  <c r="K320" i="11"/>
  <c r="J320" i="11"/>
  <c r="K57" i="11" l="1"/>
  <c r="K17" i="11" l="1"/>
  <c r="M315" i="11" l="1"/>
  <c r="L315" i="11"/>
  <c r="K315" i="11"/>
  <c r="J315" i="11"/>
  <c r="K173" i="11"/>
  <c r="L305" i="11"/>
  <c r="K122" i="11"/>
  <c r="M310" i="11" l="1"/>
  <c r="L310" i="11"/>
  <c r="K310" i="11"/>
  <c r="J310" i="11"/>
  <c r="K285" i="11"/>
  <c r="L285" i="11"/>
  <c r="K290" i="11"/>
  <c r="L290" i="11"/>
  <c r="K295" i="11"/>
  <c r="L295" i="11"/>
  <c r="K300" i="11"/>
  <c r="L300" i="11"/>
  <c r="M190" i="11"/>
  <c r="L52" i="11"/>
  <c r="L348" i="11" s="1"/>
  <c r="M52" i="11"/>
  <c r="M348" i="11" s="1"/>
  <c r="K52" i="11"/>
  <c r="K348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M305" i="11"/>
  <c r="J305" i="11"/>
  <c r="M265" i="11"/>
  <c r="L265" i="11"/>
  <c r="K265" i="11"/>
  <c r="J265" i="11"/>
  <c r="M300" i="11"/>
  <c r="J300" i="11"/>
  <c r="M295" i="11"/>
  <c r="J295" i="11"/>
  <c r="L21" i="11"/>
  <c r="L349" i="11" s="1"/>
  <c r="M21" i="11"/>
  <c r="K21" i="11"/>
  <c r="K349" i="11" s="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3" i="11"/>
  <c r="M128" i="11"/>
  <c r="M124" i="11"/>
  <c r="M120" i="11"/>
  <c r="M116" i="11"/>
  <c r="M112" i="11"/>
  <c r="M108" i="11"/>
  <c r="M104" i="11"/>
  <c r="M100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M23" i="11" l="1"/>
  <c r="M349" i="11"/>
  <c r="M346" i="11"/>
  <c r="L346" i="11"/>
  <c r="K346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47" i="11" s="1"/>
  <c r="J105" i="11"/>
  <c r="J113" i="11"/>
  <c r="J223" i="11" l="1"/>
  <c r="J85" i="11"/>
  <c r="J178" i="11"/>
  <c r="J213" i="11"/>
  <c r="J25" i="11"/>
  <c r="J52" i="11"/>
  <c r="J348" i="11" s="1"/>
  <c r="J283" i="11" l="1"/>
  <c r="J69" i="11"/>
  <c r="J285" i="11" l="1"/>
  <c r="J243" i="11" l="1"/>
  <c r="J148" i="1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49" i="11" s="1"/>
  <c r="J350" i="11" l="1"/>
  <c r="J138" i="11"/>
  <c r="J346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<sst xmlns="http://schemas.openxmlformats.org/spreadsheetml/2006/main" count="934" uniqueCount="184">
  <si>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</si>
  <si>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</si>
  <si>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</si>
  <si>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</si>
  <si>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</si>
  <si>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</si>
  <si>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</si>
  <si>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</si>
  <si>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</si>
  <si>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</si>
  <si>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</si>
  <si>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</si>
  <si>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</si>
  <si>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</si>
  <si>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</si>
  <si>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</si>
  <si>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</si>
  <si>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</si>
  <si>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</si>
  <si>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</si>
  <si>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</si>
  <si>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</si>
  <si>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</si>
  <si>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</si>
  <si>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</si>
  <si>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</si>
  <si>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</si>
  <si>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</si>
  <si>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</si>
  <si>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</si>
  <si>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</si>
  <si>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</si>
  <si>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</si>
  <si>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</si>
  <si>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</si>
  <si>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</si>
  <si>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</si>
  <si>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</si>
  <si>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</si>
  <si>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</si>
  <si>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</si>
  <si>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</si>
  <si>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</si>
  <si>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</si>
  <si>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</si>
  <si>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</si>
  <si>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</si>
  <si>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</si>
  <si>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</si>
  <si>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</si>
  <si>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</si>
  <si>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</si>
  <si>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</si>
  <si>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</si>
  <si>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</si>
  <si>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</si>
  <si>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</si>
  <si>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</si>
  <si>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</si>
  <si>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</si>
  <si>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</si>
  <si>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</si>
  <si>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</si>
  <si>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</si>
  <si>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</si>
  <si>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</si>
  <si>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</si>
  <si>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</si>
  <si>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</si>
  <si>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</si>
  <si>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</si>
  <si>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</si>
  <si>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</si>
  <si>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</si>
  <si>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</si>
  <si>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</si>
  <si>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</si>
  <si>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</si>
  <si>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</si>
  <si>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</si>
  <si>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</si>
  <si>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</si>
  <si>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</si>
  <si>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</si>
  <si>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</si>
  <si>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</si>
  <si>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</si>
  <si>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</si>
  <si>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</si>
  <si>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</si>
  <si>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</si>
  <si>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</si>
  <si>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</si>
  <si>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</si>
  <si>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</si>
  <si>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</si>
  <si>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</si>
  <si>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</si>
  <si>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</si>
  <si>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</si>
  <si>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</si>
  <si>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</si>
  <si>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</si>
  <si>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</si>
  <si>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</si>
  <si>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</si>
  <si>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</si>
  <si>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</si>
  <si>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</si>
  <si>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</si>
  <si>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</si>
  <si>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</si>
  <si>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</si>
  <si>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</si>
  <si>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</si>
  <si>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</si>
  <si>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</si>
  <si>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</si>
  <si>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</si>
  <si>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</si>
  <si>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</si>
  <si>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</si>
  <si>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</si>
  <si>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</si>
  <si>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</si>
  <si>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</si>
  <si>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</si>
  <si>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</si>
  <si>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</si>
  <si>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</si>
  <si>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</si>
  <si>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</si>
  <si>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</si>
  <si>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</si>
  <si>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</si>
  <si>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</si>
  <si>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</si>
  <si>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</si>
  <si>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</si>
  <si>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</si>
  <si>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</si>
  <si>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</si>
  <si>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</si>
  <si>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</si>
  <si>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</si>
  <si>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</si>
  <si>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</si>
  <si>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</si>
  <si>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</si>
  <si>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</si>
  <si>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</si>
  <si>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</si>
  <si>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</si>
  <si>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</si>
  <si>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</si>
  <si>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</si>
  <si>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</si>
  <si>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</si>
  <si>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</si>
  <si>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</si>
  <si>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</si>
  <si>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</si>
  <si>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</si>
  <si>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</si>
  <si>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</si>
  <si>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</si>
  <si>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</si>
  <si>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</si>
  <si>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</si>
  <si>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</si>
  <si>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</si>
  <si>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</si>
  <si>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</si>
  <si>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</si>
  <si>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</si>
  <si>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(ремонт объектов культуры Кистерского ДК и Вадьковского ДК)</t>
  </si>
  <si>
    <t>Поддержка отрасли культуры (государственная поддержка лучших работников сельских учреждений культуры (Загуменного Николая Дмитриевича, заведующего Кистерским СДК-структурного одразделения МБУК "Погарский РДК")</t>
  </si>
  <si>
    <t>Поддержка отрасли культуры (подключение муниципальных общедоступных библиотек к сети Интернет (Долботовская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</si>
  <si>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(Гриневская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</si>
  <si>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(Витемлянская поселенческая библиотека-структурное подразделение "МБУК Централизованная библиотечная система Погарского района")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</si>
  <si>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</si>
  <si>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</si>
  <si>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</si>
  <si>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от 30.07.2020г.№566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</si>
</sst>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"/>
  <sheetViews>
    <sheetView tabSelected="1" view="pageBreakPreview" zoomScale="80" zoomScaleNormal="50" zoomScaleSheetLayoutView="80" workbookViewId="0">
      <selection activeCell="K264" sqref="K264"/>
    </sheetView>
  </sheetViews>
  <sheetFormatPr defaultColWidth="2.7109375" defaultRowHeight="55.15" customHeight="1" x14ac:dyDescent="0.25"/>
  <cols>
    <col min="1" max="1" width="7.140625" style="29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4" t="s">
        <v>174</v>
      </c>
      <c r="K1" s="24"/>
      <c r="L1" s="23"/>
      <c r="M1" s="24"/>
      <c r="N1" s="23"/>
      <c r="O1" s="25"/>
    </row>
    <row r="2" spans="1:15" ht="25.15" customHeight="1" x14ac:dyDescent="0.3">
      <c r="J2" s="24" t="s">
        <v>183</v>
      </c>
      <c r="K2" s="24"/>
      <c r="L2" s="4"/>
      <c r="M2" s="24"/>
      <c r="N2" s="37"/>
      <c r="O2" s="25"/>
    </row>
    <row r="3" spans="1:15" ht="33" customHeight="1" x14ac:dyDescent="0.3">
      <c r="J3" s="24" t="s">
        <v>157</v>
      </c>
      <c r="K3" s="24"/>
      <c r="L3" s="4"/>
      <c r="M3" s="24"/>
      <c r="N3" s="37"/>
      <c r="O3" s="4"/>
    </row>
    <row r="4" spans="1:15" ht="25.15" customHeight="1" x14ac:dyDescent="0.3">
      <c r="J4" s="24" t="s">
        <v>158</v>
      </c>
      <c r="K4" s="24"/>
      <c r="L4" s="4"/>
      <c r="M4" s="24"/>
      <c r="N4" s="37"/>
      <c r="O4" s="25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60"/>
      <c r="L5" s="60"/>
      <c r="M5" s="60"/>
      <c r="N5" s="60"/>
    </row>
    <row r="6" spans="1:15" ht="25.15" customHeight="1" x14ac:dyDescent="0.25">
      <c r="B6" s="61" t="s">
        <v>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5" ht="28.15" customHeight="1" x14ac:dyDescent="0.25">
      <c r="B7" s="61" t="s">
        <v>10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5" ht="31.15" customHeight="1" x14ac:dyDescent="0.25">
      <c r="B8" s="61" t="s">
        <v>59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5" ht="55.15" customHeight="1" x14ac:dyDescent="0.25">
      <c r="A9" s="58"/>
      <c r="B9" s="44" t="s">
        <v>23</v>
      </c>
      <c r="C9" s="44" t="s">
        <v>2</v>
      </c>
      <c r="D9" s="44" t="s">
        <v>3</v>
      </c>
      <c r="E9" s="75" t="s">
        <v>60</v>
      </c>
      <c r="F9" s="76"/>
      <c r="G9" s="76"/>
      <c r="H9" s="76"/>
      <c r="I9" s="77"/>
      <c r="J9" s="75" t="s">
        <v>61</v>
      </c>
      <c r="K9" s="76"/>
      <c r="L9" s="76"/>
      <c r="M9" s="76"/>
      <c r="N9" s="62" t="s">
        <v>86</v>
      </c>
    </row>
    <row r="10" spans="1:15" ht="55.15" customHeight="1" x14ac:dyDescent="0.25">
      <c r="A10" s="47"/>
      <c r="B10" s="45"/>
      <c r="C10" s="45"/>
      <c r="D10" s="45"/>
      <c r="E10" s="44" t="s">
        <v>62</v>
      </c>
      <c r="F10" s="44" t="s">
        <v>63</v>
      </c>
      <c r="G10" s="44" t="s">
        <v>64</v>
      </c>
      <c r="H10" s="44" t="s">
        <v>65</v>
      </c>
      <c r="I10" s="44" t="s">
        <v>66</v>
      </c>
      <c r="J10" s="78" t="s">
        <v>44</v>
      </c>
      <c r="K10" s="78" t="s">
        <v>45</v>
      </c>
      <c r="L10" s="78" t="s">
        <v>67</v>
      </c>
      <c r="M10" s="78" t="s">
        <v>159</v>
      </c>
      <c r="N10" s="63"/>
    </row>
    <row r="11" spans="1:15" ht="10.5" customHeight="1" x14ac:dyDescent="0.25">
      <c r="A11" s="48"/>
      <c r="B11" s="46"/>
      <c r="C11" s="46"/>
      <c r="D11" s="46"/>
      <c r="E11" s="46"/>
      <c r="F11" s="46"/>
      <c r="G11" s="46"/>
      <c r="H11" s="46"/>
      <c r="I11" s="46"/>
      <c r="J11" s="79"/>
      <c r="K11" s="79"/>
      <c r="L11" s="79"/>
      <c r="M11" s="79"/>
      <c r="N11" s="64"/>
    </row>
    <row r="12" spans="1:15" s="2" customFormat="1" ht="55.15" customHeight="1" x14ac:dyDescent="0.25">
      <c r="A12" s="58">
        <v>1</v>
      </c>
      <c r="B12" s="51" t="s">
        <v>84</v>
      </c>
      <c r="C12" s="56" t="s">
        <v>11</v>
      </c>
      <c r="D12" s="21" t="s">
        <v>4</v>
      </c>
      <c r="E12" s="11"/>
      <c r="F12" s="11"/>
      <c r="G12" s="11"/>
      <c r="H12" s="11"/>
      <c r="I12" s="11"/>
      <c r="J12" s="22"/>
      <c r="K12" s="39"/>
      <c r="L12" s="38"/>
      <c r="M12" s="38"/>
      <c r="N12" s="44"/>
      <c r="O12" s="8"/>
    </row>
    <row r="13" spans="1:15" s="2" customFormat="1" ht="55.15" customHeight="1" x14ac:dyDescent="0.25">
      <c r="A13" s="47"/>
      <c r="B13" s="52"/>
      <c r="C13" s="59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39">
        <v>1451095</v>
      </c>
      <c r="L13" s="38">
        <v>1451095</v>
      </c>
      <c r="M13" s="38">
        <v>1451095</v>
      </c>
      <c r="N13" s="45"/>
      <c r="O13" s="8"/>
    </row>
    <row r="14" spans="1:15" s="2" customFormat="1" ht="55.15" customHeight="1" x14ac:dyDescent="0.25">
      <c r="A14" s="47"/>
      <c r="B14" s="52"/>
      <c r="C14" s="59"/>
      <c r="D14" s="21" t="s">
        <v>6</v>
      </c>
      <c r="E14" s="11"/>
      <c r="F14" s="11"/>
      <c r="G14" s="11"/>
      <c r="H14" s="11"/>
      <c r="I14" s="11"/>
      <c r="J14" s="22"/>
      <c r="K14" s="39"/>
      <c r="L14" s="38"/>
      <c r="M14" s="38"/>
      <c r="N14" s="45"/>
      <c r="O14" s="8"/>
    </row>
    <row r="15" spans="1:15" s="2" customFormat="1" ht="55.15" customHeight="1" x14ac:dyDescent="0.25">
      <c r="A15" s="48"/>
      <c r="B15" s="53"/>
      <c r="C15" s="59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46"/>
      <c r="O15" s="8"/>
    </row>
    <row r="16" spans="1:15" s="2" customFormat="1" ht="55.15" customHeight="1" x14ac:dyDescent="0.25">
      <c r="A16" s="58">
        <v>2</v>
      </c>
      <c r="B16" s="49" t="s">
        <v>87</v>
      </c>
      <c r="C16" s="56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54"/>
      <c r="O16" s="8"/>
    </row>
    <row r="17" spans="1:15" s="2" customFormat="1" ht="55.15" customHeight="1" x14ac:dyDescent="0.25">
      <c r="A17" s="47"/>
      <c r="B17" s="50"/>
      <c r="C17" s="59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f>23365957+1350800+5060000</f>
        <v>29776757</v>
      </c>
      <c r="L17" s="13">
        <v>23365957</v>
      </c>
      <c r="M17" s="13">
        <v>23365957</v>
      </c>
      <c r="N17" s="57"/>
      <c r="O17" s="8"/>
    </row>
    <row r="18" spans="1:15" s="2" customFormat="1" ht="55.15" customHeight="1" x14ac:dyDescent="0.25">
      <c r="A18" s="47"/>
      <c r="B18" s="50"/>
      <c r="C18" s="59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57"/>
      <c r="O18" s="8"/>
    </row>
    <row r="19" spans="1:15" s="2" customFormat="1" ht="55.15" customHeight="1" x14ac:dyDescent="0.25">
      <c r="A19" s="48"/>
      <c r="B19" s="50"/>
      <c r="C19" s="59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29776757</v>
      </c>
      <c r="L19" s="5">
        <f t="shared" si="1"/>
        <v>23365957</v>
      </c>
      <c r="M19" s="5">
        <f t="shared" ref="M19" si="2">M16+M17+M18</f>
        <v>23365957</v>
      </c>
      <c r="N19" s="57"/>
      <c r="O19" s="8"/>
    </row>
    <row r="20" spans="1:15" s="2" customFormat="1" ht="55.15" customHeight="1" x14ac:dyDescent="0.25">
      <c r="A20" s="58">
        <v>3</v>
      </c>
      <c r="B20" s="49" t="s">
        <v>89</v>
      </c>
      <c r="C20" s="56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54"/>
      <c r="O20" s="8"/>
    </row>
    <row r="21" spans="1:15" s="2" customFormat="1" ht="55.15" customHeight="1" x14ac:dyDescent="0.25">
      <c r="A21" s="47"/>
      <c r="B21" s="50"/>
      <c r="C21" s="59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57"/>
      <c r="O21" s="8"/>
    </row>
    <row r="22" spans="1:15" s="2" customFormat="1" ht="55.15" customHeight="1" x14ac:dyDescent="0.25">
      <c r="A22" s="47"/>
      <c r="B22" s="50"/>
      <c r="C22" s="59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57"/>
      <c r="O22" s="8"/>
    </row>
    <row r="23" spans="1:15" s="2" customFormat="1" ht="55.15" customHeight="1" x14ac:dyDescent="0.25">
      <c r="A23" s="48"/>
      <c r="B23" s="50"/>
      <c r="C23" s="59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57"/>
      <c r="O23" s="8"/>
    </row>
    <row r="24" spans="1:15" s="28" customFormat="1" ht="55.15" customHeight="1" x14ac:dyDescent="0.25">
      <c r="A24" s="58">
        <v>4</v>
      </c>
      <c r="B24" s="49" t="s">
        <v>26</v>
      </c>
      <c r="C24" s="56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54">
        <v>1</v>
      </c>
      <c r="O24" s="27"/>
    </row>
    <row r="25" spans="1:15" s="28" customFormat="1" ht="55.15" customHeight="1" x14ac:dyDescent="0.25">
      <c r="A25" s="47"/>
      <c r="B25" s="50"/>
      <c r="C25" s="59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v>3408828</v>
      </c>
      <c r="L25" s="13">
        <v>3408828</v>
      </c>
      <c r="M25" s="13">
        <v>3408828</v>
      </c>
      <c r="N25" s="54"/>
      <c r="O25" s="27"/>
    </row>
    <row r="26" spans="1:15" s="28" customFormat="1" ht="55.15" customHeight="1" x14ac:dyDescent="0.25">
      <c r="A26" s="47"/>
      <c r="B26" s="50"/>
      <c r="C26" s="59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54"/>
      <c r="O26" s="27"/>
    </row>
    <row r="27" spans="1:15" s="28" customFormat="1" ht="55.15" customHeight="1" x14ac:dyDescent="0.25">
      <c r="A27" s="48"/>
      <c r="B27" s="50"/>
      <c r="C27" s="59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3408828</v>
      </c>
      <c r="L27" s="5">
        <f t="shared" si="6"/>
        <v>3408828</v>
      </c>
      <c r="M27" s="5">
        <f>M24+M25+M26</f>
        <v>3408828</v>
      </c>
      <c r="N27" s="54"/>
      <c r="O27" s="27"/>
    </row>
    <row r="28" spans="1:15" s="28" customFormat="1" ht="55.15" customHeight="1" x14ac:dyDescent="0.25">
      <c r="A28" s="58">
        <v>5</v>
      </c>
      <c r="B28" s="49" t="s">
        <v>27</v>
      </c>
      <c r="C28" s="56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54">
        <v>2</v>
      </c>
      <c r="O28" s="27"/>
    </row>
    <row r="29" spans="1:15" s="28" customFormat="1" ht="55.15" customHeight="1" x14ac:dyDescent="0.25">
      <c r="A29" s="47"/>
      <c r="B29" s="50"/>
      <c r="C29" s="59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v>2316000</v>
      </c>
      <c r="L29" s="13">
        <v>2316000</v>
      </c>
      <c r="M29" s="13">
        <v>2316000</v>
      </c>
      <c r="N29" s="54"/>
      <c r="O29" s="27"/>
    </row>
    <row r="30" spans="1:15" s="28" customFormat="1" ht="55.15" customHeight="1" x14ac:dyDescent="0.25">
      <c r="A30" s="47"/>
      <c r="B30" s="50"/>
      <c r="C30" s="59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54"/>
      <c r="O30" s="27"/>
    </row>
    <row r="31" spans="1:15" s="28" customFormat="1" ht="55.15" customHeight="1" x14ac:dyDescent="0.25">
      <c r="A31" s="48"/>
      <c r="B31" s="50"/>
      <c r="C31" s="59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2316000</v>
      </c>
      <c r="L31" s="5">
        <f t="shared" si="7"/>
        <v>2316000</v>
      </c>
      <c r="M31" s="5">
        <f>M28+M29+M30</f>
        <v>2316000</v>
      </c>
      <c r="N31" s="54"/>
      <c r="O31" s="27"/>
    </row>
    <row r="32" spans="1:15" s="2" customFormat="1" ht="55.15" customHeight="1" x14ac:dyDescent="0.25">
      <c r="A32" s="58">
        <v>6</v>
      </c>
      <c r="B32" s="49" t="s">
        <v>53</v>
      </c>
      <c r="C32" s="56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54"/>
      <c r="O32" s="8"/>
    </row>
    <row r="33" spans="1:15" s="2" customFormat="1" ht="55.15" customHeight="1" x14ac:dyDescent="0.25">
      <c r="A33" s="47"/>
      <c r="B33" s="50"/>
      <c r="C33" s="59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54"/>
      <c r="O33" s="8"/>
    </row>
    <row r="34" spans="1:15" s="2" customFormat="1" ht="55.15" customHeight="1" x14ac:dyDescent="0.25">
      <c r="A34" s="47"/>
      <c r="B34" s="50"/>
      <c r="C34" s="59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54"/>
      <c r="O34" s="8"/>
    </row>
    <row r="35" spans="1:15" s="2" customFormat="1" ht="55.15" customHeight="1" x14ac:dyDescent="0.25">
      <c r="A35" s="48"/>
      <c r="B35" s="50"/>
      <c r="C35" s="59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54"/>
      <c r="O35" s="8"/>
    </row>
    <row r="36" spans="1:15" s="2" customFormat="1" ht="55.15" customHeight="1" x14ac:dyDescent="0.25">
      <c r="A36" s="58">
        <v>7</v>
      </c>
      <c r="B36" s="49" t="s">
        <v>52</v>
      </c>
      <c r="C36" s="56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54"/>
      <c r="O36" s="8"/>
    </row>
    <row r="37" spans="1:15" s="2" customFormat="1" ht="55.15" customHeight="1" x14ac:dyDescent="0.25">
      <c r="A37" s="47"/>
      <c r="B37" s="50"/>
      <c r="C37" s="59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54"/>
      <c r="O37" s="8"/>
    </row>
    <row r="38" spans="1:15" s="2" customFormat="1" ht="55.15" customHeight="1" x14ac:dyDescent="0.25">
      <c r="A38" s="47"/>
      <c r="B38" s="50"/>
      <c r="C38" s="59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54"/>
      <c r="O38" s="8"/>
    </row>
    <row r="39" spans="1:15" s="2" customFormat="1" ht="55.15" customHeight="1" x14ac:dyDescent="0.25">
      <c r="A39" s="48"/>
      <c r="B39" s="50"/>
      <c r="C39" s="59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54"/>
      <c r="O39" s="8"/>
    </row>
    <row r="40" spans="1:15" s="2" customFormat="1" ht="55.15" customHeight="1" x14ac:dyDescent="0.25">
      <c r="A40" s="58">
        <v>8</v>
      </c>
      <c r="B40" s="49" t="s">
        <v>57</v>
      </c>
      <c r="C40" s="56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54">
        <v>1</v>
      </c>
      <c r="O40" s="8"/>
    </row>
    <row r="41" spans="1:15" s="2" customFormat="1" ht="55.15" customHeight="1" x14ac:dyDescent="0.25">
      <c r="A41" s="47"/>
      <c r="B41" s="50"/>
      <c r="C41" s="59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54"/>
      <c r="O41" s="8"/>
    </row>
    <row r="42" spans="1:15" s="2" customFormat="1" ht="55.15" customHeight="1" x14ac:dyDescent="0.25">
      <c r="A42" s="47"/>
      <c r="B42" s="50"/>
      <c r="C42" s="59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54"/>
      <c r="O42" s="8"/>
    </row>
    <row r="43" spans="1:15" s="2" customFormat="1" ht="55.15" customHeight="1" x14ac:dyDescent="0.25">
      <c r="A43" s="48"/>
      <c r="B43" s="50"/>
      <c r="C43" s="59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54"/>
      <c r="O43" s="8"/>
    </row>
    <row r="44" spans="1:15" s="2" customFormat="1" ht="55.15" customHeight="1" x14ac:dyDescent="0.25">
      <c r="A44" s="58">
        <v>9</v>
      </c>
      <c r="B44" s="49" t="s">
        <v>29</v>
      </c>
      <c r="C44" s="56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54">
        <v>3</v>
      </c>
      <c r="O44" s="8"/>
    </row>
    <row r="45" spans="1:15" s="2" customFormat="1" ht="55.15" customHeight="1" x14ac:dyDescent="0.25">
      <c r="A45" s="47"/>
      <c r="B45" s="50"/>
      <c r="C45" s="59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54"/>
      <c r="O45" s="8"/>
    </row>
    <row r="46" spans="1:15" s="2" customFormat="1" ht="55.15" customHeight="1" x14ac:dyDescent="0.25">
      <c r="A46" s="47"/>
      <c r="B46" s="50"/>
      <c r="C46" s="59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54"/>
      <c r="O46" s="8"/>
    </row>
    <row r="47" spans="1:15" s="2" customFormat="1" ht="55.15" customHeight="1" x14ac:dyDescent="0.25">
      <c r="A47" s="48"/>
      <c r="B47" s="50"/>
      <c r="C47" s="59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54"/>
      <c r="O47" s="8"/>
    </row>
    <row r="48" spans="1:15" s="2" customFormat="1" ht="55.15" customHeight="1" x14ac:dyDescent="0.25">
      <c r="A48" s="58">
        <v>10</v>
      </c>
      <c r="B48" s="49" t="s">
        <v>30</v>
      </c>
      <c r="C48" s="56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54">
        <v>13</v>
      </c>
      <c r="O48" s="8"/>
    </row>
    <row r="49" spans="1:15" s="2" customFormat="1" ht="55.15" customHeight="1" x14ac:dyDescent="0.25">
      <c r="A49" s="47"/>
      <c r="B49" s="50"/>
      <c r="C49" s="59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54"/>
      <c r="O49" s="8"/>
    </row>
    <row r="50" spans="1:15" s="2" customFormat="1" ht="55.15" customHeight="1" x14ac:dyDescent="0.25">
      <c r="A50" s="47"/>
      <c r="B50" s="50"/>
      <c r="C50" s="59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54"/>
      <c r="O50" s="8"/>
    </row>
    <row r="51" spans="1:15" s="2" customFormat="1" ht="55.15" customHeight="1" x14ac:dyDescent="0.25">
      <c r="A51" s="48"/>
      <c r="B51" s="50"/>
      <c r="C51" s="59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54"/>
      <c r="O51" s="8"/>
    </row>
    <row r="52" spans="1:15" s="2" customFormat="1" ht="55.15" customHeight="1" x14ac:dyDescent="0.25">
      <c r="A52" s="58">
        <v>11</v>
      </c>
      <c r="B52" s="49" t="s">
        <v>32</v>
      </c>
      <c r="C52" s="56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54"/>
      <c r="O52" s="8"/>
    </row>
    <row r="53" spans="1:15" s="2" customFormat="1" ht="55.15" customHeight="1" x14ac:dyDescent="0.25">
      <c r="A53" s="47"/>
      <c r="B53" s="50"/>
      <c r="C53" s="56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54"/>
      <c r="O53" s="8"/>
    </row>
    <row r="54" spans="1:15" s="2" customFormat="1" ht="55.15" customHeight="1" x14ac:dyDescent="0.25">
      <c r="A54" s="47"/>
      <c r="B54" s="50"/>
      <c r="C54" s="56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54"/>
      <c r="O54" s="8"/>
    </row>
    <row r="55" spans="1:15" s="2" customFormat="1" ht="55.15" customHeight="1" x14ac:dyDescent="0.25">
      <c r="A55" s="48"/>
      <c r="B55" s="50"/>
      <c r="C55" s="56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54"/>
      <c r="O55" s="8"/>
    </row>
    <row r="56" spans="1:15" s="2" customFormat="1" ht="55.15" customHeight="1" x14ac:dyDescent="0.25">
      <c r="A56" s="58">
        <v>12</v>
      </c>
      <c r="B56" s="49" t="s">
        <v>33</v>
      </c>
      <c r="C56" s="56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54"/>
      <c r="O56" s="8"/>
    </row>
    <row r="57" spans="1:15" s="2" customFormat="1" ht="55.15" customHeight="1" x14ac:dyDescent="0.25">
      <c r="A57" s="47"/>
      <c r="B57" s="50"/>
      <c r="C57" s="56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f>2747378+42112.99</f>
        <v>2789490.99</v>
      </c>
      <c r="L57" s="13">
        <v>2147378</v>
      </c>
      <c r="M57" s="13">
        <v>2147378</v>
      </c>
      <c r="N57" s="54"/>
      <c r="O57" s="8"/>
    </row>
    <row r="58" spans="1:15" s="2" customFormat="1" ht="55.15" customHeight="1" x14ac:dyDescent="0.25">
      <c r="A58" s="47"/>
      <c r="B58" s="50"/>
      <c r="C58" s="56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54"/>
      <c r="O58" s="8"/>
    </row>
    <row r="59" spans="1:15" s="2" customFormat="1" ht="55.15" customHeight="1" x14ac:dyDescent="0.25">
      <c r="A59" s="48"/>
      <c r="B59" s="50"/>
      <c r="C59" s="56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2789490.99</v>
      </c>
      <c r="L59" s="5">
        <f t="shared" si="15"/>
        <v>2147378</v>
      </c>
      <c r="M59" s="5">
        <f t="shared" ref="M59" si="16">M56+M57+M58</f>
        <v>2147378</v>
      </c>
      <c r="N59" s="54"/>
      <c r="O59" s="8"/>
    </row>
    <row r="60" spans="1:15" s="2" customFormat="1" ht="55.15" customHeight="1" x14ac:dyDescent="0.25">
      <c r="A60" s="58">
        <v>13</v>
      </c>
      <c r="B60" s="49" t="s">
        <v>40</v>
      </c>
      <c r="C60" s="56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160</v>
      </c>
      <c r="J60" s="13">
        <v>20948.080000000002</v>
      </c>
      <c r="K60" s="13">
        <v>10474.040000000001</v>
      </c>
      <c r="L60" s="13">
        <v>10474.040000000001</v>
      </c>
      <c r="M60" s="13">
        <v>10474.040000000001</v>
      </c>
      <c r="N60" s="54"/>
      <c r="O60" s="8"/>
    </row>
    <row r="61" spans="1:15" s="2" customFormat="1" ht="55.15" customHeight="1" x14ac:dyDescent="0.25">
      <c r="A61" s="47"/>
      <c r="B61" s="50"/>
      <c r="C61" s="56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54"/>
      <c r="O61" s="8"/>
    </row>
    <row r="62" spans="1:15" s="2" customFormat="1" ht="55.15" customHeight="1" x14ac:dyDescent="0.25">
      <c r="A62" s="47"/>
      <c r="B62" s="50"/>
      <c r="C62" s="56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54"/>
      <c r="O62" s="8"/>
    </row>
    <row r="63" spans="1:15" s="2" customFormat="1" ht="66.75" customHeight="1" x14ac:dyDescent="0.25">
      <c r="A63" s="48"/>
      <c r="B63" s="50"/>
      <c r="C63" s="56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10474.040000000001</v>
      </c>
      <c r="M63" s="5">
        <f t="shared" ref="M63" si="18">M60+M61+M62</f>
        <v>10474.040000000001</v>
      </c>
      <c r="N63" s="54"/>
      <c r="O63" s="8"/>
    </row>
    <row r="64" spans="1:15" s="2" customFormat="1" ht="55.15" customHeight="1" x14ac:dyDescent="0.25">
      <c r="A64" s="58">
        <v>14</v>
      </c>
      <c r="B64" s="49" t="s">
        <v>98</v>
      </c>
      <c r="C64" s="56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54"/>
      <c r="O64" s="8"/>
    </row>
    <row r="65" spans="1:15" s="2" customFormat="1" ht="55.15" customHeight="1" x14ac:dyDescent="0.25">
      <c r="A65" s="47"/>
      <c r="B65" s="50"/>
      <c r="C65" s="56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v>66640</v>
      </c>
      <c r="L65" s="13">
        <v>66640</v>
      </c>
      <c r="M65" s="13">
        <v>66640</v>
      </c>
      <c r="N65" s="54"/>
      <c r="O65" s="8"/>
    </row>
    <row r="66" spans="1:15" s="2" customFormat="1" ht="55.15" customHeight="1" x14ac:dyDescent="0.25">
      <c r="A66" s="47"/>
      <c r="B66" s="50"/>
      <c r="C66" s="56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54"/>
      <c r="O66" s="8"/>
    </row>
    <row r="67" spans="1:15" s="2" customFormat="1" ht="55.15" customHeight="1" x14ac:dyDescent="0.25">
      <c r="A67" s="48"/>
      <c r="B67" s="50"/>
      <c r="C67" s="56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66640</v>
      </c>
      <c r="L67" s="5">
        <f t="shared" si="19"/>
        <v>66640</v>
      </c>
      <c r="M67" s="5">
        <f t="shared" ref="M67" si="20">M64+M65+M66</f>
        <v>66640</v>
      </c>
      <c r="N67" s="54"/>
      <c r="O67" s="8"/>
    </row>
    <row r="68" spans="1:15" s="2" customFormat="1" ht="55.15" customHeight="1" x14ac:dyDescent="0.25">
      <c r="A68" s="58">
        <v>15</v>
      </c>
      <c r="B68" s="68" t="s">
        <v>101</v>
      </c>
      <c r="C68" s="56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54"/>
      <c r="O68" s="8"/>
    </row>
    <row r="69" spans="1:15" s="2" customFormat="1" ht="55.15" customHeight="1" x14ac:dyDescent="0.25">
      <c r="A69" s="47"/>
      <c r="B69" s="68"/>
      <c r="C69" s="56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f>4353000+3938182</f>
        <v>8291182</v>
      </c>
      <c r="L69" s="13">
        <v>1713000</v>
      </c>
      <c r="M69" s="13">
        <v>877000</v>
      </c>
      <c r="N69" s="54"/>
      <c r="O69" s="8"/>
    </row>
    <row r="70" spans="1:15" s="2" customFormat="1" ht="55.15" customHeight="1" x14ac:dyDescent="0.25">
      <c r="A70" s="47"/>
      <c r="B70" s="68"/>
      <c r="C70" s="56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54"/>
      <c r="O70" s="8"/>
    </row>
    <row r="71" spans="1:15" s="2" customFormat="1" ht="55.15" customHeight="1" x14ac:dyDescent="0.25">
      <c r="A71" s="48"/>
      <c r="B71" s="68"/>
      <c r="C71" s="56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8291182</v>
      </c>
      <c r="L71" s="5">
        <f t="shared" si="21"/>
        <v>1713000</v>
      </c>
      <c r="M71" s="5">
        <f t="shared" ref="M71" si="22">M68+M69+M70</f>
        <v>877000</v>
      </c>
      <c r="N71" s="54"/>
      <c r="O71" s="8"/>
    </row>
    <row r="72" spans="1:15" s="2" customFormat="1" ht="55.15" customHeight="1" x14ac:dyDescent="0.25">
      <c r="A72" s="58">
        <v>16</v>
      </c>
      <c r="B72" s="49" t="s">
        <v>41</v>
      </c>
      <c r="C72" s="56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>
        <v>216926</v>
      </c>
      <c r="M72" s="13">
        <v>216926</v>
      </c>
      <c r="N72" s="54"/>
      <c r="O72" s="8"/>
    </row>
    <row r="73" spans="1:15" s="2" customFormat="1" ht="55.15" customHeight="1" x14ac:dyDescent="0.25">
      <c r="A73" s="47"/>
      <c r="B73" s="50"/>
      <c r="C73" s="56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54"/>
      <c r="O73" s="8"/>
    </row>
    <row r="74" spans="1:15" s="2" customFormat="1" ht="55.15" customHeight="1" x14ac:dyDescent="0.25">
      <c r="A74" s="47"/>
      <c r="B74" s="50"/>
      <c r="C74" s="56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54"/>
      <c r="O74" s="8"/>
    </row>
    <row r="75" spans="1:15" s="2" customFormat="1" ht="55.15" customHeight="1" x14ac:dyDescent="0.25">
      <c r="A75" s="48"/>
      <c r="B75" s="50"/>
      <c r="C75" s="56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216926</v>
      </c>
      <c r="M75" s="5">
        <f t="shared" ref="M75" si="24">M72+M73+M74</f>
        <v>216926</v>
      </c>
      <c r="N75" s="54"/>
      <c r="O75" s="8"/>
    </row>
    <row r="76" spans="1:15" s="2" customFormat="1" ht="55.15" customHeight="1" x14ac:dyDescent="0.25">
      <c r="A76" s="58">
        <v>17</v>
      </c>
      <c r="B76" s="41" t="s">
        <v>50</v>
      </c>
      <c r="C76" s="51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44"/>
      <c r="O76" s="8"/>
    </row>
    <row r="77" spans="1:15" s="2" customFormat="1" ht="55.15" customHeight="1" x14ac:dyDescent="0.25">
      <c r="A77" s="47"/>
      <c r="B77" s="42"/>
      <c r="C77" s="52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45"/>
      <c r="O77" s="8"/>
    </row>
    <row r="78" spans="1:15" s="2" customFormat="1" ht="55.15" customHeight="1" x14ac:dyDescent="0.25">
      <c r="A78" s="47"/>
      <c r="B78" s="42"/>
      <c r="C78" s="52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45"/>
      <c r="O78" s="8"/>
    </row>
    <row r="79" spans="1:15" s="2" customFormat="1" ht="55.15" customHeight="1" x14ac:dyDescent="0.25">
      <c r="A79" s="48"/>
      <c r="B79" s="43"/>
      <c r="C79" s="53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46"/>
      <c r="O79" s="8"/>
    </row>
    <row r="80" spans="1:15" s="2" customFormat="1" ht="55.15" customHeight="1" x14ac:dyDescent="0.25">
      <c r="A80" s="58">
        <v>18</v>
      </c>
      <c r="B80" s="49" t="s">
        <v>54</v>
      </c>
      <c r="C80" s="56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54"/>
      <c r="O80" s="8"/>
    </row>
    <row r="81" spans="1:15" s="2" customFormat="1" ht="55.15" customHeight="1" x14ac:dyDescent="0.25">
      <c r="A81" s="47"/>
      <c r="B81" s="50"/>
      <c r="C81" s="56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54"/>
      <c r="O81" s="8"/>
    </row>
    <row r="82" spans="1:15" s="2" customFormat="1" ht="55.15" customHeight="1" x14ac:dyDescent="0.25">
      <c r="A82" s="47"/>
      <c r="B82" s="50"/>
      <c r="C82" s="56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54"/>
      <c r="O82" s="8"/>
    </row>
    <row r="83" spans="1:15" s="2" customFormat="1" ht="55.15" customHeight="1" x14ac:dyDescent="0.25">
      <c r="A83" s="48"/>
      <c r="B83" s="50"/>
      <c r="C83" s="56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54"/>
      <c r="O83" s="8"/>
    </row>
    <row r="84" spans="1:15" s="2" customFormat="1" ht="55.15" customHeight="1" x14ac:dyDescent="0.25">
      <c r="A84" s="58">
        <v>19</v>
      </c>
      <c r="B84" s="49" t="s">
        <v>105</v>
      </c>
      <c r="C84" s="56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54"/>
      <c r="O84" s="8"/>
    </row>
    <row r="85" spans="1:15" s="2" customFormat="1" ht="55.15" customHeight="1" x14ac:dyDescent="0.25">
      <c r="A85" s="47"/>
      <c r="B85" s="50"/>
      <c r="C85" s="56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v>5965000</v>
      </c>
      <c r="L85" s="13">
        <v>5965000</v>
      </c>
      <c r="M85" s="13">
        <v>5965000</v>
      </c>
      <c r="N85" s="54"/>
      <c r="O85" s="8"/>
    </row>
    <row r="86" spans="1:15" s="2" customFormat="1" ht="55.15" customHeight="1" x14ac:dyDescent="0.25">
      <c r="A86" s="47"/>
      <c r="B86" s="50"/>
      <c r="C86" s="56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54"/>
      <c r="O86" s="8"/>
    </row>
    <row r="87" spans="1:15" s="2" customFormat="1" ht="109.15" customHeight="1" x14ac:dyDescent="0.25">
      <c r="A87" s="48"/>
      <c r="B87" s="50"/>
      <c r="C87" s="56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5965000</v>
      </c>
      <c r="L87" s="5">
        <f t="shared" si="29"/>
        <v>5965000</v>
      </c>
      <c r="M87" s="5">
        <f t="shared" ref="M87" si="30">M84+M85+M86</f>
        <v>5965000</v>
      </c>
      <c r="N87" s="54"/>
      <c r="O87" s="8"/>
    </row>
    <row r="88" spans="1:15" s="2" customFormat="1" ht="55.15" customHeight="1" x14ac:dyDescent="0.25">
      <c r="A88" s="58">
        <v>20</v>
      </c>
      <c r="B88" s="49" t="s">
        <v>55</v>
      </c>
      <c r="C88" s="56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54"/>
      <c r="O88" s="8"/>
    </row>
    <row r="89" spans="1:15" s="2" customFormat="1" ht="55.15" customHeight="1" x14ac:dyDescent="0.25">
      <c r="A89" s="47"/>
      <c r="B89" s="50"/>
      <c r="C89" s="56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54"/>
      <c r="O89" s="8"/>
    </row>
    <row r="90" spans="1:15" s="2" customFormat="1" ht="55.15" customHeight="1" x14ac:dyDescent="0.25">
      <c r="A90" s="47"/>
      <c r="B90" s="50"/>
      <c r="C90" s="56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54"/>
      <c r="O90" s="8"/>
    </row>
    <row r="91" spans="1:15" s="2" customFormat="1" ht="55.15" customHeight="1" x14ac:dyDescent="0.25">
      <c r="A91" s="48"/>
      <c r="B91" s="50"/>
      <c r="C91" s="56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54"/>
      <c r="O91" s="8"/>
    </row>
    <row r="92" spans="1:15" s="2" customFormat="1" ht="55.15" customHeight="1" x14ac:dyDescent="0.25">
      <c r="A92" s="58">
        <v>21</v>
      </c>
      <c r="B92" s="41" t="s">
        <v>1</v>
      </c>
      <c r="C92" s="44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>
        <v>292863.19</v>
      </c>
      <c r="M92" s="13">
        <v>298855.03000000003</v>
      </c>
      <c r="N92" s="44"/>
      <c r="O92" s="8"/>
    </row>
    <row r="93" spans="1:15" s="2" customFormat="1" ht="55.15" customHeight="1" x14ac:dyDescent="0.25">
      <c r="A93" s="47"/>
      <c r="B93" s="42"/>
      <c r="C93" s="45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45"/>
      <c r="O93" s="8"/>
    </row>
    <row r="94" spans="1:15" s="2" customFormat="1" ht="55.15" customHeight="1" x14ac:dyDescent="0.25">
      <c r="A94" s="47"/>
      <c r="B94" s="42"/>
      <c r="C94" s="45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45"/>
      <c r="O94" s="8"/>
    </row>
    <row r="95" spans="1:15" s="2" customFormat="1" ht="55.15" customHeight="1" x14ac:dyDescent="0.25">
      <c r="A95" s="47"/>
      <c r="B95" s="42"/>
      <c r="C95" s="45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45"/>
      <c r="O95" s="8"/>
    </row>
    <row r="96" spans="1:15" s="2" customFormat="1" ht="55.15" customHeight="1" x14ac:dyDescent="0.25">
      <c r="A96" s="48"/>
      <c r="B96" s="43"/>
      <c r="C96" s="46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292863.19</v>
      </c>
      <c r="M96" s="5">
        <f>M93+M94+M95+M92</f>
        <v>298855.03000000003</v>
      </c>
      <c r="N96" s="46"/>
      <c r="O96" s="8"/>
    </row>
    <row r="97" spans="1:15" s="2" customFormat="1" ht="55.15" customHeight="1" x14ac:dyDescent="0.25">
      <c r="A97" s="58">
        <v>22</v>
      </c>
      <c r="B97" s="49" t="s">
        <v>76</v>
      </c>
      <c r="C97" s="56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>
        <v>867704</v>
      </c>
      <c r="M97" s="13">
        <v>867704</v>
      </c>
      <c r="N97" s="54"/>
      <c r="O97" s="8"/>
    </row>
    <row r="98" spans="1:15" s="2" customFormat="1" ht="55.15" customHeight="1" x14ac:dyDescent="0.25">
      <c r="A98" s="47"/>
      <c r="B98" s="50"/>
      <c r="C98" s="56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54"/>
      <c r="O98" s="8"/>
    </row>
    <row r="99" spans="1:15" s="2" customFormat="1" ht="55.15" customHeight="1" x14ac:dyDescent="0.25">
      <c r="A99" s="47"/>
      <c r="B99" s="50"/>
      <c r="C99" s="56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54"/>
      <c r="O99" s="8"/>
    </row>
    <row r="100" spans="1:15" s="2" customFormat="1" ht="84" customHeight="1" x14ac:dyDescent="0.25">
      <c r="A100" s="48"/>
      <c r="B100" s="50"/>
      <c r="C100" s="56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867704</v>
      </c>
      <c r="M100" s="5">
        <f t="shared" ref="M100" si="35">M97+M98+M99</f>
        <v>867704</v>
      </c>
      <c r="N100" s="54"/>
      <c r="O100" s="8"/>
    </row>
    <row r="101" spans="1:15" s="2" customFormat="1" ht="55.15" customHeight="1" x14ac:dyDescent="0.25">
      <c r="A101" s="58">
        <v>23</v>
      </c>
      <c r="B101" s="49" t="s">
        <v>78</v>
      </c>
      <c r="C101" s="56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>
        <v>49000</v>
      </c>
      <c r="M101" s="13">
        <v>49000</v>
      </c>
      <c r="N101" s="54"/>
      <c r="O101" s="8"/>
    </row>
    <row r="102" spans="1:15" s="2" customFormat="1" ht="55.15" customHeight="1" x14ac:dyDescent="0.25">
      <c r="A102" s="47"/>
      <c r="B102" s="50"/>
      <c r="C102" s="56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54"/>
      <c r="O102" s="8"/>
    </row>
    <row r="103" spans="1:15" s="2" customFormat="1" ht="55.15" customHeight="1" x14ac:dyDescent="0.25">
      <c r="A103" s="47"/>
      <c r="B103" s="50"/>
      <c r="C103" s="56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54"/>
      <c r="O103" s="8"/>
    </row>
    <row r="104" spans="1:15" s="2" customFormat="1" ht="118.15" customHeight="1" x14ac:dyDescent="0.25">
      <c r="A104" s="48"/>
      <c r="B104" s="50"/>
      <c r="C104" s="56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49000</v>
      </c>
      <c r="M104" s="5">
        <f t="shared" ref="M104" si="37">M101+M102+M103</f>
        <v>49000</v>
      </c>
      <c r="N104" s="54"/>
      <c r="O104" s="8"/>
    </row>
    <row r="105" spans="1:15" s="2" customFormat="1" ht="55.15" customHeight="1" x14ac:dyDescent="0.25">
      <c r="A105" s="58">
        <v>24</v>
      </c>
      <c r="B105" s="49" t="s">
        <v>170</v>
      </c>
      <c r="C105" s="56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v>7250532.2000000002</v>
      </c>
      <c r="M105" s="13">
        <v>7836286.9000000004</v>
      </c>
      <c r="N105" s="54">
        <v>4.5</v>
      </c>
      <c r="O105" s="8"/>
    </row>
    <row r="106" spans="1:15" s="2" customFormat="1" ht="55.15" customHeight="1" x14ac:dyDescent="0.25">
      <c r="A106" s="47"/>
      <c r="B106" s="50"/>
      <c r="C106" s="56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54"/>
      <c r="O106" s="8"/>
    </row>
    <row r="107" spans="1:15" s="2" customFormat="1" ht="55.15" customHeight="1" x14ac:dyDescent="0.25">
      <c r="A107" s="47"/>
      <c r="B107" s="50"/>
      <c r="C107" s="56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54"/>
      <c r="O107" s="8"/>
    </row>
    <row r="108" spans="1:15" s="2" customFormat="1" ht="152.44999999999999" customHeight="1" x14ac:dyDescent="0.25">
      <c r="A108" s="48"/>
      <c r="B108" s="50"/>
      <c r="C108" s="56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7250532.2000000002</v>
      </c>
      <c r="M108" s="5">
        <f t="shared" ref="M108" si="39">M105+M106+M107</f>
        <v>7836286.9000000004</v>
      </c>
      <c r="N108" s="54"/>
      <c r="O108" s="8"/>
    </row>
    <row r="109" spans="1:15" s="2" customFormat="1" ht="55.15" customHeight="1" x14ac:dyDescent="0.25">
      <c r="A109" s="58">
        <v>25</v>
      </c>
      <c r="B109" s="49" t="s">
        <v>0</v>
      </c>
      <c r="C109" s="56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>
        <v>117000</v>
      </c>
      <c r="M109" s="13">
        <v>117000</v>
      </c>
      <c r="N109" s="54"/>
      <c r="O109" s="8"/>
    </row>
    <row r="110" spans="1:15" s="2" customFormat="1" ht="55.15" customHeight="1" x14ac:dyDescent="0.25">
      <c r="A110" s="47"/>
      <c r="B110" s="50"/>
      <c r="C110" s="56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54"/>
      <c r="O110" s="8"/>
    </row>
    <row r="111" spans="1:15" s="2" customFormat="1" ht="55.15" customHeight="1" x14ac:dyDescent="0.25">
      <c r="A111" s="47"/>
      <c r="B111" s="50"/>
      <c r="C111" s="56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54"/>
      <c r="O111" s="8"/>
    </row>
    <row r="112" spans="1:15" s="2" customFormat="1" ht="55.15" customHeight="1" x14ac:dyDescent="0.25">
      <c r="A112" s="48"/>
      <c r="B112" s="50"/>
      <c r="C112" s="56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117000</v>
      </c>
      <c r="M112" s="5">
        <f t="shared" ref="M112" si="41">M109+M110+M111</f>
        <v>117000</v>
      </c>
      <c r="N112" s="54"/>
      <c r="O112" s="8"/>
    </row>
    <row r="113" spans="1:15" s="2" customFormat="1" ht="55.15" customHeight="1" x14ac:dyDescent="0.25">
      <c r="A113" s="58">
        <v>26</v>
      </c>
      <c r="B113" s="49" t="s">
        <v>39</v>
      </c>
      <c r="C113" s="56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v>147600</v>
      </c>
      <c r="L113" s="13">
        <v>147600</v>
      </c>
      <c r="M113" s="13">
        <v>147600</v>
      </c>
      <c r="N113" s="54"/>
      <c r="O113" s="8"/>
    </row>
    <row r="114" spans="1:15" s="2" customFormat="1" ht="55.15" customHeight="1" x14ac:dyDescent="0.25">
      <c r="A114" s="47"/>
      <c r="B114" s="50"/>
      <c r="C114" s="56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57"/>
      <c r="O114" s="8"/>
    </row>
    <row r="115" spans="1:15" s="2" customFormat="1" ht="55.15" customHeight="1" x14ac:dyDescent="0.25">
      <c r="A115" s="47"/>
      <c r="B115" s="50"/>
      <c r="C115" s="56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57"/>
      <c r="O115" s="8"/>
    </row>
    <row r="116" spans="1:15" s="2" customFormat="1" ht="55.15" customHeight="1" x14ac:dyDescent="0.25">
      <c r="A116" s="48"/>
      <c r="B116" s="50"/>
      <c r="C116" s="56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147600</v>
      </c>
      <c r="L116" s="5">
        <f t="shared" si="42"/>
        <v>147600</v>
      </c>
      <c r="M116" s="5">
        <f>M113+M114+M115</f>
        <v>147600</v>
      </c>
      <c r="N116" s="57"/>
      <c r="O116" s="8"/>
    </row>
    <row r="117" spans="1:15" s="2" customFormat="1" ht="55.15" customHeight="1" x14ac:dyDescent="0.25">
      <c r="A117" s="58">
        <v>27</v>
      </c>
      <c r="B117" s="49" t="s">
        <v>48</v>
      </c>
      <c r="C117" s="56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54"/>
      <c r="O117" s="8"/>
    </row>
    <row r="118" spans="1:15" s="2" customFormat="1" ht="55.15" customHeight="1" x14ac:dyDescent="0.25">
      <c r="A118" s="47"/>
      <c r="B118" s="50"/>
      <c r="C118" s="56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v>7000</v>
      </c>
      <c r="L118" s="13"/>
      <c r="M118" s="13"/>
      <c r="N118" s="54"/>
      <c r="O118" s="8"/>
    </row>
    <row r="119" spans="1:15" s="2" customFormat="1" ht="55.15" customHeight="1" x14ac:dyDescent="0.25">
      <c r="A119" s="47"/>
      <c r="B119" s="50"/>
      <c r="C119" s="56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54"/>
      <c r="O119" s="8"/>
    </row>
    <row r="120" spans="1:15" s="2" customFormat="1" ht="55.15" customHeight="1" x14ac:dyDescent="0.25">
      <c r="A120" s="48"/>
      <c r="B120" s="50"/>
      <c r="C120" s="56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7000</v>
      </c>
      <c r="L120" s="5">
        <f t="shared" si="43"/>
        <v>0</v>
      </c>
      <c r="M120" s="5">
        <f t="shared" ref="M120" si="44">M117+M118+M119</f>
        <v>0</v>
      </c>
      <c r="N120" s="54"/>
      <c r="O120" s="8"/>
    </row>
    <row r="121" spans="1:15" s="2" customFormat="1" ht="55.15" customHeight="1" x14ac:dyDescent="0.25">
      <c r="A121" s="58">
        <v>28</v>
      </c>
      <c r="B121" s="49" t="s">
        <v>36</v>
      </c>
      <c r="C121" s="56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54"/>
      <c r="O121" s="8"/>
    </row>
    <row r="122" spans="1:15" s="2" customFormat="1" ht="55.15" customHeight="1" x14ac:dyDescent="0.25">
      <c r="A122" s="47"/>
      <c r="B122" s="50"/>
      <c r="C122" s="56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f>1856100+571754.18</f>
        <v>2427854.1800000002</v>
      </c>
      <c r="L122" s="13">
        <v>1952900</v>
      </c>
      <c r="M122" s="13">
        <v>2072600</v>
      </c>
      <c r="N122" s="57"/>
      <c r="O122" s="8"/>
    </row>
    <row r="123" spans="1:15" s="2" customFormat="1" ht="55.15" customHeight="1" x14ac:dyDescent="0.25">
      <c r="A123" s="47"/>
      <c r="B123" s="50"/>
      <c r="C123" s="56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57"/>
      <c r="O123" s="8"/>
    </row>
    <row r="124" spans="1:15" s="2" customFormat="1" ht="55.15" customHeight="1" x14ac:dyDescent="0.25">
      <c r="A124" s="48"/>
      <c r="B124" s="50"/>
      <c r="C124" s="56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2427854.1800000002</v>
      </c>
      <c r="L124" s="5">
        <f t="shared" si="45"/>
        <v>1952900</v>
      </c>
      <c r="M124" s="5">
        <f t="shared" ref="M124" si="46">M121+M122+M123</f>
        <v>2072600</v>
      </c>
      <c r="N124" s="57"/>
      <c r="O124" s="8"/>
    </row>
    <row r="125" spans="1:15" s="2" customFormat="1" ht="55.15" customHeight="1" x14ac:dyDescent="0.25">
      <c r="A125" s="58">
        <v>29</v>
      </c>
      <c r="B125" s="49" t="s">
        <v>25</v>
      </c>
      <c r="C125" s="56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171</v>
      </c>
      <c r="J125" s="13">
        <v>6021576</v>
      </c>
      <c r="K125" s="13">
        <v>5017980</v>
      </c>
      <c r="L125" s="13">
        <v>3010788</v>
      </c>
      <c r="M125" s="13">
        <v>3010788</v>
      </c>
      <c r="N125" s="54"/>
      <c r="O125" s="8"/>
    </row>
    <row r="126" spans="1:15" s="2" customFormat="1" ht="55.15" customHeight="1" x14ac:dyDescent="0.25">
      <c r="A126" s="47"/>
      <c r="B126" s="50"/>
      <c r="C126" s="56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57"/>
      <c r="O126" s="8"/>
    </row>
    <row r="127" spans="1:15" s="2" customFormat="1" ht="55.15" customHeight="1" x14ac:dyDescent="0.25">
      <c r="A127" s="47"/>
      <c r="B127" s="50"/>
      <c r="C127" s="56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57"/>
      <c r="O127" s="8"/>
    </row>
    <row r="128" spans="1:15" s="2" customFormat="1" ht="55.15" customHeight="1" x14ac:dyDescent="0.25">
      <c r="A128" s="48"/>
      <c r="B128" s="50"/>
      <c r="C128" s="56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3010788</v>
      </c>
      <c r="M128" s="5">
        <f t="shared" ref="M128" si="48">M126+M125+M127</f>
        <v>3010788</v>
      </c>
      <c r="N128" s="57"/>
      <c r="O128" s="8"/>
    </row>
    <row r="129" spans="1:15" s="2" customFormat="1" ht="55.15" customHeight="1" x14ac:dyDescent="0.25">
      <c r="A129" s="58">
        <v>30</v>
      </c>
      <c r="B129" s="41" t="s">
        <v>35</v>
      </c>
      <c r="C129" s="44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44"/>
      <c r="O129" s="8"/>
    </row>
    <row r="130" spans="1:15" s="2" customFormat="1" ht="55.15" customHeight="1" x14ac:dyDescent="0.25">
      <c r="A130" s="47"/>
      <c r="B130" s="42"/>
      <c r="C130" s="45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45"/>
      <c r="O130" s="8"/>
    </row>
    <row r="131" spans="1:15" s="2" customFormat="1" ht="55.15" customHeight="1" x14ac:dyDescent="0.25">
      <c r="A131" s="47"/>
      <c r="B131" s="42"/>
      <c r="C131" s="45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45"/>
      <c r="O131" s="8"/>
    </row>
    <row r="132" spans="1:15" s="2" customFormat="1" ht="55.15" customHeight="1" x14ac:dyDescent="0.25">
      <c r="A132" s="47"/>
      <c r="B132" s="42"/>
      <c r="C132" s="45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45"/>
      <c r="O132" s="8"/>
    </row>
    <row r="133" spans="1:15" s="2" customFormat="1" ht="55.15" customHeight="1" x14ac:dyDescent="0.25">
      <c r="A133" s="48"/>
      <c r="B133" s="43"/>
      <c r="C133" s="46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46"/>
      <c r="O133" s="8"/>
    </row>
    <row r="134" spans="1:15" s="2" customFormat="1" ht="55.15" customHeight="1" x14ac:dyDescent="0.25">
      <c r="A134" s="58">
        <v>31</v>
      </c>
      <c r="B134" s="51" t="s">
        <v>58</v>
      </c>
      <c r="C134" s="44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13">
        <f>1547332.04</f>
        <v>1547332.04</v>
      </c>
      <c r="K134" s="5">
        <v>1008537.07</v>
      </c>
      <c r="L134" s="5"/>
      <c r="M134" s="5"/>
      <c r="N134" s="44">
        <v>12</v>
      </c>
      <c r="O134" s="8"/>
    </row>
    <row r="135" spans="1:15" s="2" customFormat="1" ht="55.15" customHeight="1" x14ac:dyDescent="0.25">
      <c r="A135" s="47"/>
      <c r="B135" s="52"/>
      <c r="C135" s="45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f>1163967.46</f>
        <v>1163967.46</v>
      </c>
      <c r="K135" s="13">
        <v>887754.34</v>
      </c>
      <c r="L135" s="13">
        <v>2052810</v>
      </c>
      <c r="M135" s="13">
        <v>2052810</v>
      </c>
      <c r="N135" s="45"/>
      <c r="O135" s="8"/>
    </row>
    <row r="136" spans="1:15" s="2" customFormat="1" ht="55.15" customHeight="1" x14ac:dyDescent="0.25">
      <c r="A136" s="47"/>
      <c r="B136" s="52"/>
      <c r="C136" s="45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f>821124-62607.43</f>
        <v>758516.57</v>
      </c>
      <c r="L136" s="13">
        <v>821124</v>
      </c>
      <c r="M136" s="13">
        <v>821124</v>
      </c>
      <c r="N136" s="45"/>
      <c r="O136" s="8"/>
    </row>
    <row r="137" spans="1:15" s="2" customFormat="1" ht="55.15" customHeight="1" x14ac:dyDescent="0.25">
      <c r="A137" s="47"/>
      <c r="B137" s="52"/>
      <c r="C137" s="45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45"/>
      <c r="O137" s="8"/>
    </row>
    <row r="138" spans="1:15" s="2" customFormat="1" ht="55.15" customHeight="1" x14ac:dyDescent="0.25">
      <c r="A138" s="48"/>
      <c r="B138" s="53"/>
      <c r="C138" s="46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M138" si="50">K135+K136+K137+K134</f>
        <v>2654807.98</v>
      </c>
      <c r="L138" s="5">
        <f t="shared" si="50"/>
        <v>2873934</v>
      </c>
      <c r="M138" s="5">
        <f t="shared" si="50"/>
        <v>2873934</v>
      </c>
      <c r="N138" s="46"/>
      <c r="O138" s="8"/>
    </row>
    <row r="139" spans="1:15" s="2" customFormat="1" ht="55.15" customHeight="1" x14ac:dyDescent="0.25">
      <c r="A139" s="58">
        <v>32</v>
      </c>
      <c r="B139" s="49" t="s">
        <v>15</v>
      </c>
      <c r="C139" s="56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54"/>
      <c r="O139" s="8"/>
    </row>
    <row r="140" spans="1:15" s="2" customFormat="1" ht="55.15" customHeight="1" x14ac:dyDescent="0.25">
      <c r="A140" s="47"/>
      <c r="B140" s="50"/>
      <c r="C140" s="56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v>20000</v>
      </c>
      <c r="M140" s="13">
        <v>20000</v>
      </c>
      <c r="N140" s="54"/>
      <c r="O140" s="8"/>
    </row>
    <row r="141" spans="1:15" s="2" customFormat="1" ht="55.15" customHeight="1" x14ac:dyDescent="0.25">
      <c r="A141" s="47"/>
      <c r="B141" s="50"/>
      <c r="C141" s="56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54"/>
      <c r="O141" s="8"/>
    </row>
    <row r="142" spans="1:15" s="2" customFormat="1" ht="55.15" customHeight="1" x14ac:dyDescent="0.25">
      <c r="A142" s="48"/>
      <c r="B142" s="50"/>
      <c r="C142" s="56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20000</v>
      </c>
      <c r="M142" s="5">
        <f t="shared" ref="M142" si="52">M139+M140+M141</f>
        <v>20000</v>
      </c>
      <c r="N142" s="54"/>
      <c r="O142" s="8"/>
    </row>
    <row r="143" spans="1:15" s="2" customFormat="1" ht="55.15" customHeight="1" x14ac:dyDescent="0.25">
      <c r="A143" s="58">
        <v>33</v>
      </c>
      <c r="B143" s="49" t="s">
        <v>56</v>
      </c>
      <c r="C143" s="56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44" t="s">
        <v>126</v>
      </c>
      <c r="O143" s="8"/>
    </row>
    <row r="144" spans="1:15" s="2" customFormat="1" ht="55.15" customHeight="1" x14ac:dyDescent="0.25">
      <c r="A144" s="47"/>
      <c r="B144" s="50"/>
      <c r="C144" s="56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45"/>
      <c r="O144" s="8"/>
    </row>
    <row r="145" spans="1:15" s="2" customFormat="1" ht="55.15" customHeight="1" x14ac:dyDescent="0.25">
      <c r="A145" s="47"/>
      <c r="B145" s="50"/>
      <c r="C145" s="56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45"/>
      <c r="O145" s="8"/>
    </row>
    <row r="146" spans="1:15" s="2" customFormat="1" ht="55.15" customHeight="1" x14ac:dyDescent="0.25">
      <c r="A146" s="48"/>
      <c r="B146" s="50"/>
      <c r="C146" s="56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46"/>
      <c r="O146" s="8"/>
    </row>
    <row r="147" spans="1:15" s="2" customFormat="1" ht="55.15" customHeight="1" x14ac:dyDescent="0.25">
      <c r="A147" s="58">
        <v>34</v>
      </c>
      <c r="B147" s="49" t="s">
        <v>51</v>
      </c>
      <c r="C147" s="56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54"/>
      <c r="O147" s="8"/>
    </row>
    <row r="148" spans="1:15" s="2" customFormat="1" ht="55.15" customHeight="1" x14ac:dyDescent="0.25">
      <c r="A148" s="47"/>
      <c r="B148" s="50"/>
      <c r="C148" s="56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54"/>
      <c r="O148" s="8"/>
    </row>
    <row r="149" spans="1:15" s="2" customFormat="1" ht="55.15" customHeight="1" x14ac:dyDescent="0.25">
      <c r="A149" s="47"/>
      <c r="B149" s="50"/>
      <c r="C149" s="56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54"/>
      <c r="O149" s="8"/>
    </row>
    <row r="150" spans="1:15" s="2" customFormat="1" ht="55.15" customHeight="1" x14ac:dyDescent="0.25">
      <c r="A150" s="48"/>
      <c r="B150" s="50"/>
      <c r="C150" s="56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54"/>
      <c r="O150" s="8"/>
    </row>
    <row r="151" spans="1:15" s="2" customFormat="1" ht="55.15" customHeight="1" x14ac:dyDescent="0.25">
      <c r="A151" s="58">
        <v>35</v>
      </c>
      <c r="B151" s="49" t="s">
        <v>47</v>
      </c>
      <c r="C151" s="56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54"/>
      <c r="O151" s="8"/>
    </row>
    <row r="152" spans="1:15" s="2" customFormat="1" ht="55.15" customHeight="1" x14ac:dyDescent="0.25">
      <c r="A152" s="47"/>
      <c r="B152" s="50"/>
      <c r="C152" s="56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27000</v>
      </c>
      <c r="L152" s="13"/>
      <c r="M152" s="13"/>
      <c r="N152" s="54"/>
      <c r="O152" s="8"/>
    </row>
    <row r="153" spans="1:15" s="2" customFormat="1" ht="55.15" customHeight="1" x14ac:dyDescent="0.25">
      <c r="A153" s="47"/>
      <c r="B153" s="50"/>
      <c r="C153" s="56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54"/>
      <c r="O153" s="8"/>
    </row>
    <row r="154" spans="1:15" s="2" customFormat="1" ht="55.15" customHeight="1" x14ac:dyDescent="0.25">
      <c r="A154" s="48"/>
      <c r="B154" s="50"/>
      <c r="C154" s="56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27000</v>
      </c>
      <c r="L154" s="5">
        <f t="shared" si="57"/>
        <v>0</v>
      </c>
      <c r="M154" s="5">
        <f t="shared" ref="M154" si="58">M152+M151+M153</f>
        <v>0</v>
      </c>
      <c r="N154" s="54"/>
      <c r="O154" s="8"/>
    </row>
    <row r="155" spans="1:15" s="2" customFormat="1" ht="55.15" customHeight="1" x14ac:dyDescent="0.25">
      <c r="A155" s="58">
        <v>36</v>
      </c>
      <c r="B155" s="49" t="s">
        <v>42</v>
      </c>
      <c r="C155" s="56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54"/>
      <c r="O155" s="8"/>
    </row>
    <row r="156" spans="1:15" s="2" customFormat="1" ht="55.15" customHeight="1" x14ac:dyDescent="0.25">
      <c r="A156" s="47"/>
      <c r="B156" s="55"/>
      <c r="C156" s="56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/>
      <c r="L156" s="13"/>
      <c r="M156" s="13"/>
      <c r="N156" s="57"/>
      <c r="O156" s="8"/>
    </row>
    <row r="157" spans="1:15" s="2" customFormat="1" ht="55.15" customHeight="1" x14ac:dyDescent="0.25">
      <c r="A157" s="47"/>
      <c r="B157" s="55"/>
      <c r="C157" s="56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57"/>
      <c r="O157" s="8"/>
    </row>
    <row r="158" spans="1:15" s="2" customFormat="1" ht="55.15" customHeight="1" x14ac:dyDescent="0.25">
      <c r="A158" s="48"/>
      <c r="B158" s="55"/>
      <c r="C158" s="56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0</v>
      </c>
      <c r="L158" s="5">
        <f t="shared" si="59"/>
        <v>0</v>
      </c>
      <c r="M158" s="5">
        <f t="shared" ref="M158" si="60">M156+M155+M157</f>
        <v>0</v>
      </c>
      <c r="N158" s="57"/>
      <c r="O158" s="8"/>
    </row>
    <row r="159" spans="1:15" s="2" customFormat="1" ht="55.15" customHeight="1" x14ac:dyDescent="0.25">
      <c r="A159" s="58">
        <v>37</v>
      </c>
      <c r="B159" s="49" t="s">
        <v>43</v>
      </c>
      <c r="C159" s="56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46"/>
      <c r="O159" s="8"/>
    </row>
    <row r="160" spans="1:15" s="2" customFormat="1" ht="55.15" customHeight="1" x14ac:dyDescent="0.25">
      <c r="A160" s="47"/>
      <c r="B160" s="55"/>
      <c r="C160" s="56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57"/>
      <c r="O160" s="8"/>
    </row>
    <row r="161" spans="1:15" s="2" customFormat="1" ht="55.15" customHeight="1" x14ac:dyDescent="0.25">
      <c r="A161" s="47"/>
      <c r="B161" s="55"/>
      <c r="C161" s="56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57"/>
      <c r="O161" s="8"/>
    </row>
    <row r="162" spans="1:15" s="2" customFormat="1" ht="55.15" customHeight="1" x14ac:dyDescent="0.25">
      <c r="A162" s="48"/>
      <c r="B162" s="55"/>
      <c r="C162" s="56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57"/>
      <c r="O162" s="8"/>
    </row>
    <row r="163" spans="1:15" s="2" customFormat="1" ht="55.15" customHeight="1" x14ac:dyDescent="0.25">
      <c r="A163" s="58">
        <v>38</v>
      </c>
      <c r="B163" s="49" t="s">
        <v>108</v>
      </c>
      <c r="C163" s="56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54"/>
      <c r="O163" s="8"/>
    </row>
    <row r="164" spans="1:15" s="2" customFormat="1" ht="55.15" customHeight="1" x14ac:dyDescent="0.25">
      <c r="A164" s="47"/>
      <c r="B164" s="55"/>
      <c r="C164" s="56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57"/>
      <c r="O164" s="8"/>
    </row>
    <row r="165" spans="1:15" s="2" customFormat="1" ht="55.15" customHeight="1" x14ac:dyDescent="0.25">
      <c r="A165" s="47"/>
      <c r="B165" s="55"/>
      <c r="C165" s="56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57"/>
      <c r="O165" s="8"/>
    </row>
    <row r="166" spans="1:15" s="2" customFormat="1" ht="55.15" customHeight="1" x14ac:dyDescent="0.25">
      <c r="A166" s="48"/>
      <c r="B166" s="55"/>
      <c r="C166" s="56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57"/>
      <c r="O166" s="8"/>
    </row>
    <row r="167" spans="1:15" s="2" customFormat="1" ht="55.15" customHeight="1" x14ac:dyDescent="0.25">
      <c r="A167" s="58">
        <v>39</v>
      </c>
      <c r="B167" s="41" t="s">
        <v>46</v>
      </c>
      <c r="C167" s="44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v>1132305</v>
      </c>
      <c r="L167" s="13">
        <v>1142359</v>
      </c>
      <c r="M167" s="13">
        <v>1186499</v>
      </c>
      <c r="N167" s="65"/>
      <c r="O167" s="8"/>
    </row>
    <row r="168" spans="1:15" s="2" customFormat="1" ht="55.15" customHeight="1" x14ac:dyDescent="0.25">
      <c r="A168" s="47"/>
      <c r="B168" s="42"/>
      <c r="C168" s="45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66"/>
      <c r="O168" s="8"/>
    </row>
    <row r="169" spans="1:15" s="2" customFormat="1" ht="55.15" customHeight="1" x14ac:dyDescent="0.25">
      <c r="A169" s="47"/>
      <c r="B169" s="42"/>
      <c r="C169" s="45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66"/>
      <c r="O169" s="8"/>
    </row>
    <row r="170" spans="1:15" s="2" customFormat="1" ht="55.15" customHeight="1" x14ac:dyDescent="0.25">
      <c r="A170" s="47"/>
      <c r="B170" s="42"/>
      <c r="C170" s="45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66"/>
      <c r="O170" s="8"/>
    </row>
    <row r="171" spans="1:15" s="2" customFormat="1" ht="55.15" customHeight="1" x14ac:dyDescent="0.25">
      <c r="A171" s="48"/>
      <c r="B171" s="43"/>
      <c r="C171" s="46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1132305</v>
      </c>
      <c r="L171" s="5">
        <f t="shared" si="65"/>
        <v>1142359</v>
      </c>
      <c r="M171" s="5">
        <f t="shared" ref="M171" si="66">M169+M168+M170+M167</f>
        <v>1186499</v>
      </c>
      <c r="N171" s="67"/>
      <c r="O171" s="8"/>
    </row>
    <row r="172" spans="1:15" s="2" customFormat="1" ht="96" customHeight="1" x14ac:dyDescent="0.25">
      <c r="A172" s="58">
        <v>40</v>
      </c>
      <c r="B172" s="49" t="s">
        <v>110</v>
      </c>
      <c r="C172" s="56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54"/>
      <c r="O172" s="8"/>
    </row>
    <row r="173" spans="1:15" s="2" customFormat="1" ht="74.45" customHeight="1" x14ac:dyDescent="0.25">
      <c r="A173" s="47"/>
      <c r="B173" s="55"/>
      <c r="C173" s="56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f>12817900+1497835.42</f>
        <v>14315735.42</v>
      </c>
      <c r="L173" s="13">
        <v>13487100</v>
      </c>
      <c r="M173" s="13">
        <v>14313400</v>
      </c>
      <c r="N173" s="57"/>
      <c r="O173" s="8"/>
    </row>
    <row r="174" spans="1:15" s="2" customFormat="1" ht="83.45" customHeight="1" x14ac:dyDescent="0.25">
      <c r="A174" s="47"/>
      <c r="B174" s="55"/>
      <c r="C174" s="56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57"/>
      <c r="O174" s="8"/>
    </row>
    <row r="175" spans="1:15" s="2" customFormat="1" ht="147" customHeight="1" x14ac:dyDescent="0.25">
      <c r="A175" s="48"/>
      <c r="B175" s="55"/>
      <c r="C175" s="56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14315735.42</v>
      </c>
      <c r="L175" s="5">
        <f t="shared" si="67"/>
        <v>13487100</v>
      </c>
      <c r="M175" s="5">
        <f t="shared" ref="M175" si="68">M173+M172+M174</f>
        <v>14313400</v>
      </c>
      <c r="N175" s="57"/>
      <c r="O175" s="8"/>
    </row>
    <row r="176" spans="1:15" s="2" customFormat="1" ht="55.15" customHeight="1" x14ac:dyDescent="0.25">
      <c r="A176" s="58">
        <v>41</v>
      </c>
      <c r="B176" s="41" t="s">
        <v>49</v>
      </c>
      <c r="C176" s="44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44"/>
      <c r="O176" s="8"/>
    </row>
    <row r="177" spans="1:15" s="2" customFormat="1" ht="55.15" customHeight="1" x14ac:dyDescent="0.25">
      <c r="A177" s="47"/>
      <c r="B177" s="42"/>
      <c r="C177" s="45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45"/>
      <c r="O177" s="8"/>
    </row>
    <row r="178" spans="1:15" s="2" customFormat="1" ht="55.15" customHeight="1" x14ac:dyDescent="0.25">
      <c r="A178" s="47"/>
      <c r="B178" s="42"/>
      <c r="C178" s="45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>
        <v>58588.2</v>
      </c>
      <c r="L178" s="13"/>
      <c r="M178" s="13"/>
      <c r="N178" s="45"/>
      <c r="O178" s="8"/>
    </row>
    <row r="179" spans="1:15" s="2" customFormat="1" ht="55.15" customHeight="1" x14ac:dyDescent="0.25">
      <c r="A179" s="47"/>
      <c r="B179" s="42"/>
      <c r="C179" s="45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45"/>
      <c r="O179" s="8"/>
    </row>
    <row r="180" spans="1:15" s="2" customFormat="1" ht="55.15" customHeight="1" x14ac:dyDescent="0.25">
      <c r="A180" s="48"/>
      <c r="B180" s="43"/>
      <c r="C180" s="46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58588.2</v>
      </c>
      <c r="L180" s="5">
        <f t="shared" si="69"/>
        <v>0</v>
      </c>
      <c r="M180" s="5">
        <f t="shared" ref="M180" si="70">M178+M177+M179</f>
        <v>0</v>
      </c>
      <c r="N180" s="46"/>
      <c r="O180" s="8"/>
    </row>
    <row r="181" spans="1:15" s="2" customFormat="1" ht="55.15" hidden="1" customHeight="1" x14ac:dyDescent="0.25">
      <c r="A181" s="58">
        <v>42</v>
      </c>
      <c r="B181" s="41" t="s">
        <v>124</v>
      </c>
      <c r="C181" s="44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44"/>
      <c r="O181" s="8"/>
    </row>
    <row r="182" spans="1:15" s="2" customFormat="1" ht="55.15" hidden="1" customHeight="1" x14ac:dyDescent="0.25">
      <c r="A182" s="47"/>
      <c r="B182" s="42"/>
      <c r="C182" s="45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45"/>
      <c r="O182" s="8"/>
    </row>
    <row r="183" spans="1:15" s="2" customFormat="1" ht="55.15" hidden="1" customHeight="1" x14ac:dyDescent="0.25">
      <c r="A183" s="47"/>
      <c r="B183" s="42"/>
      <c r="C183" s="45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45"/>
      <c r="O183" s="8"/>
    </row>
    <row r="184" spans="1:15" s="2" customFormat="1" ht="55.15" hidden="1" customHeight="1" x14ac:dyDescent="0.25">
      <c r="A184" s="47"/>
      <c r="B184" s="42"/>
      <c r="C184" s="45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45"/>
      <c r="O184" s="8"/>
    </row>
    <row r="185" spans="1:15" s="2" customFormat="1" ht="55.15" hidden="1" customHeight="1" x14ac:dyDescent="0.25">
      <c r="A185" s="48"/>
      <c r="B185" s="43"/>
      <c r="C185" s="46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46"/>
      <c r="O185" s="8"/>
    </row>
    <row r="186" spans="1:15" s="2" customFormat="1" ht="55.15" customHeight="1" x14ac:dyDescent="0.25">
      <c r="A186" s="58">
        <v>42</v>
      </c>
      <c r="B186" s="41" t="s">
        <v>138</v>
      </c>
      <c r="C186" s="44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44"/>
      <c r="O186" s="8"/>
    </row>
    <row r="187" spans="1:15" s="2" customFormat="1" ht="55.15" customHeight="1" x14ac:dyDescent="0.25">
      <c r="A187" s="47"/>
      <c r="B187" s="42"/>
      <c r="C187" s="45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45"/>
      <c r="O187" s="8"/>
    </row>
    <row r="188" spans="1:15" s="2" customFormat="1" ht="55.15" customHeight="1" x14ac:dyDescent="0.25">
      <c r="A188" s="47"/>
      <c r="B188" s="42"/>
      <c r="C188" s="45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>
        <v>69592</v>
      </c>
      <c r="L188" s="13"/>
      <c r="M188" s="13"/>
      <c r="N188" s="45"/>
      <c r="O188" s="8"/>
    </row>
    <row r="189" spans="1:15" s="2" customFormat="1" ht="55.15" customHeight="1" x14ac:dyDescent="0.25">
      <c r="A189" s="47"/>
      <c r="B189" s="42"/>
      <c r="C189" s="45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45"/>
      <c r="O189" s="8"/>
    </row>
    <row r="190" spans="1:15" s="2" customFormat="1" ht="55.15" customHeight="1" x14ac:dyDescent="0.25">
      <c r="A190" s="48"/>
      <c r="B190" s="43"/>
      <c r="C190" s="46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69592</v>
      </c>
      <c r="L190" s="5">
        <f t="shared" si="73"/>
        <v>0</v>
      </c>
      <c r="M190" s="5">
        <f t="shared" ref="M190" si="74">M188+M187+M189</f>
        <v>0</v>
      </c>
      <c r="N190" s="46"/>
      <c r="O190" s="8"/>
    </row>
    <row r="191" spans="1:15" s="2" customFormat="1" ht="55.15" customHeight="1" x14ac:dyDescent="0.25">
      <c r="A191" s="58">
        <v>43</v>
      </c>
      <c r="B191" s="41" t="s">
        <v>125</v>
      </c>
      <c r="C191" s="44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44"/>
      <c r="O191" s="8"/>
    </row>
    <row r="192" spans="1:15" s="2" customFormat="1" ht="55.15" customHeight="1" x14ac:dyDescent="0.25">
      <c r="A192" s="47"/>
      <c r="B192" s="42"/>
      <c r="C192" s="45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45"/>
      <c r="O192" s="8"/>
    </row>
    <row r="193" spans="1:15" s="2" customFormat="1" ht="55.15" customHeight="1" x14ac:dyDescent="0.25">
      <c r="A193" s="47"/>
      <c r="B193" s="42"/>
      <c r="C193" s="45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45"/>
      <c r="O193" s="8"/>
    </row>
    <row r="194" spans="1:15" s="2" customFormat="1" ht="55.15" customHeight="1" x14ac:dyDescent="0.25">
      <c r="A194" s="47"/>
      <c r="B194" s="42"/>
      <c r="C194" s="45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45"/>
      <c r="O194" s="8"/>
    </row>
    <row r="195" spans="1:15" s="2" customFormat="1" ht="55.15" customHeight="1" x14ac:dyDescent="0.25">
      <c r="A195" s="48"/>
      <c r="B195" s="43"/>
      <c r="C195" s="46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46"/>
      <c r="O195" s="8"/>
    </row>
    <row r="196" spans="1:15" s="28" customFormat="1" ht="55.15" customHeight="1" x14ac:dyDescent="0.25">
      <c r="A196" s="58">
        <v>44</v>
      </c>
      <c r="B196" s="41" t="s">
        <v>169</v>
      </c>
      <c r="C196" s="44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44"/>
      <c r="O196" s="27"/>
    </row>
    <row r="197" spans="1:15" s="28" customFormat="1" ht="55.15" customHeight="1" x14ac:dyDescent="0.25">
      <c r="A197" s="47"/>
      <c r="B197" s="42"/>
      <c r="C197" s="45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45"/>
      <c r="O197" s="27"/>
    </row>
    <row r="198" spans="1:15" s="28" customFormat="1" ht="55.15" customHeight="1" x14ac:dyDescent="0.25">
      <c r="A198" s="47"/>
      <c r="B198" s="42"/>
      <c r="C198" s="45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f>96505+1</f>
        <v>96506</v>
      </c>
      <c r="L198" s="13"/>
      <c r="M198" s="13"/>
      <c r="N198" s="45"/>
      <c r="O198" s="27"/>
    </row>
    <row r="199" spans="1:15" s="28" customFormat="1" ht="55.15" customHeight="1" x14ac:dyDescent="0.25">
      <c r="A199" s="47"/>
      <c r="B199" s="42"/>
      <c r="C199" s="45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45"/>
      <c r="O199" s="27"/>
    </row>
    <row r="200" spans="1:15" s="28" customFormat="1" ht="55.15" customHeight="1" x14ac:dyDescent="0.25">
      <c r="A200" s="48"/>
      <c r="B200" s="43"/>
      <c r="C200" s="46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1608418</v>
      </c>
      <c r="L200" s="5">
        <f t="shared" si="76"/>
        <v>0</v>
      </c>
      <c r="M200" s="5">
        <f>M198+M197+M199+M196</f>
        <v>0</v>
      </c>
      <c r="N200" s="46"/>
      <c r="O200" s="27"/>
    </row>
    <row r="201" spans="1:15" s="28" customFormat="1" ht="55.15" customHeight="1" x14ac:dyDescent="0.25">
      <c r="A201" s="58">
        <v>45</v>
      </c>
      <c r="B201" s="41" t="s">
        <v>169</v>
      </c>
      <c r="C201" s="44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44"/>
      <c r="O201" s="27"/>
    </row>
    <row r="202" spans="1:15" s="28" customFormat="1" ht="55.15" customHeight="1" x14ac:dyDescent="0.25">
      <c r="A202" s="47"/>
      <c r="B202" s="42"/>
      <c r="C202" s="45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>
        <v>3293351</v>
      </c>
      <c r="M202" s="13"/>
      <c r="N202" s="45"/>
      <c r="O202" s="27"/>
    </row>
    <row r="203" spans="1:15" s="28" customFormat="1" ht="55.15" customHeight="1" x14ac:dyDescent="0.25">
      <c r="A203" s="47"/>
      <c r="B203" s="42"/>
      <c r="C203" s="45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v>210213</v>
      </c>
      <c r="M203" s="13"/>
      <c r="N203" s="45"/>
      <c r="O203" s="27"/>
    </row>
    <row r="204" spans="1:15" s="28" customFormat="1" ht="55.15" customHeight="1" x14ac:dyDescent="0.25">
      <c r="A204" s="47"/>
      <c r="B204" s="42"/>
      <c r="C204" s="45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45"/>
      <c r="O204" s="27"/>
    </row>
    <row r="205" spans="1:15" s="28" customFormat="1" ht="55.15" customHeight="1" x14ac:dyDescent="0.25">
      <c r="A205" s="48"/>
      <c r="B205" s="43"/>
      <c r="C205" s="46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3503564</v>
      </c>
      <c r="M205" s="5">
        <f>M203+M202+M204+M201</f>
        <v>0</v>
      </c>
      <c r="N205" s="46"/>
      <c r="O205" s="27"/>
    </row>
    <row r="206" spans="1:15" s="28" customFormat="1" ht="55.15" customHeight="1" x14ac:dyDescent="0.25">
      <c r="A206" s="58">
        <v>46</v>
      </c>
      <c r="B206" s="41" t="s">
        <v>169</v>
      </c>
      <c r="C206" s="44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44"/>
      <c r="O206" s="27"/>
    </row>
    <row r="207" spans="1:15" s="28" customFormat="1" ht="55.15" customHeight="1" x14ac:dyDescent="0.25">
      <c r="A207" s="47"/>
      <c r="B207" s="42"/>
      <c r="C207" s="45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>
        <v>1400000</v>
      </c>
      <c r="N207" s="45"/>
      <c r="O207" s="27"/>
    </row>
    <row r="208" spans="1:15" s="28" customFormat="1" ht="55.15" customHeight="1" x14ac:dyDescent="0.25">
      <c r="A208" s="47"/>
      <c r="B208" s="42"/>
      <c r="C208" s="45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45"/>
      <c r="O208" s="27"/>
    </row>
    <row r="209" spans="1:15" s="28" customFormat="1" ht="55.15" customHeight="1" x14ac:dyDescent="0.25">
      <c r="A209" s="47"/>
      <c r="B209" s="42"/>
      <c r="C209" s="45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45"/>
      <c r="O209" s="27"/>
    </row>
    <row r="210" spans="1:15" s="28" customFormat="1" ht="55.15" customHeight="1" x14ac:dyDescent="0.25">
      <c r="A210" s="48"/>
      <c r="B210" s="43"/>
      <c r="C210" s="46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1489362</v>
      </c>
      <c r="N210" s="46"/>
      <c r="O210" s="27"/>
    </row>
    <row r="211" spans="1:15" s="2" customFormat="1" ht="55.15" customHeight="1" x14ac:dyDescent="0.25">
      <c r="A211" s="40">
        <v>47</v>
      </c>
      <c r="B211" s="41" t="s">
        <v>128</v>
      </c>
      <c r="C211" s="44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44"/>
      <c r="O211" s="8"/>
    </row>
    <row r="212" spans="1:15" s="2" customFormat="1" ht="55.15" customHeight="1" x14ac:dyDescent="0.25">
      <c r="A212" s="40"/>
      <c r="B212" s="42"/>
      <c r="C212" s="45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45"/>
      <c r="O212" s="8"/>
    </row>
    <row r="213" spans="1:15" s="2" customFormat="1" ht="55.15" customHeight="1" x14ac:dyDescent="0.25">
      <c r="A213" s="40"/>
      <c r="B213" s="42"/>
      <c r="C213" s="45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>
        <f>293666.6+30600</f>
        <v>324266.59999999998</v>
      </c>
      <c r="L213" s="13"/>
      <c r="M213" s="13"/>
      <c r="N213" s="45"/>
      <c r="O213" s="8"/>
    </row>
    <row r="214" spans="1:15" s="2" customFormat="1" ht="55.15" customHeight="1" x14ac:dyDescent="0.25">
      <c r="A214" s="40"/>
      <c r="B214" s="42"/>
      <c r="C214" s="45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45"/>
      <c r="O214" s="8"/>
    </row>
    <row r="215" spans="1:15" s="2" customFormat="1" ht="55.15" customHeight="1" x14ac:dyDescent="0.25">
      <c r="A215" s="40"/>
      <c r="B215" s="43"/>
      <c r="C215" s="46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324266.59999999998</v>
      </c>
      <c r="L215" s="5">
        <f t="shared" si="79"/>
        <v>0</v>
      </c>
      <c r="M215" s="5">
        <f t="shared" ref="M215" si="80">M213+M212+M214</f>
        <v>0</v>
      </c>
      <c r="N215" s="46"/>
      <c r="O215" s="8"/>
    </row>
    <row r="216" spans="1:15" s="2" customFormat="1" ht="55.15" customHeight="1" x14ac:dyDescent="0.25">
      <c r="A216" s="58">
        <v>48</v>
      </c>
      <c r="B216" s="41" t="s">
        <v>149</v>
      </c>
      <c r="C216" s="44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44"/>
      <c r="O216" s="8"/>
    </row>
    <row r="217" spans="1:15" s="2" customFormat="1" ht="55.15" customHeight="1" x14ac:dyDescent="0.25">
      <c r="A217" s="47"/>
      <c r="B217" s="42"/>
      <c r="C217" s="45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45"/>
      <c r="O217" s="8"/>
    </row>
    <row r="218" spans="1:15" s="2" customFormat="1" ht="55.15" customHeight="1" x14ac:dyDescent="0.25">
      <c r="A218" s="47"/>
      <c r="B218" s="42"/>
      <c r="C218" s="45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45"/>
      <c r="O218" s="8"/>
    </row>
    <row r="219" spans="1:15" s="2" customFormat="1" ht="55.15" customHeight="1" x14ac:dyDescent="0.25">
      <c r="A219" s="47"/>
      <c r="B219" s="42"/>
      <c r="C219" s="45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45"/>
      <c r="O219" s="8"/>
    </row>
    <row r="220" spans="1:15" s="2" customFormat="1" ht="55.15" customHeight="1" x14ac:dyDescent="0.25">
      <c r="A220" s="48"/>
      <c r="B220" s="43"/>
      <c r="C220" s="46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46"/>
      <c r="O220" s="8"/>
    </row>
    <row r="221" spans="1:15" s="2" customFormat="1" ht="55.15" customHeight="1" x14ac:dyDescent="0.25">
      <c r="A221" s="58">
        <v>49</v>
      </c>
      <c r="B221" s="41" t="s">
        <v>132</v>
      </c>
      <c r="C221" s="44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44"/>
      <c r="O221" s="8"/>
    </row>
    <row r="222" spans="1:15" s="2" customFormat="1" ht="55.15" customHeight="1" x14ac:dyDescent="0.25">
      <c r="A222" s="47"/>
      <c r="B222" s="42"/>
      <c r="C222" s="45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45"/>
      <c r="O222" s="8"/>
    </row>
    <row r="223" spans="1:15" s="2" customFormat="1" ht="55.15" customHeight="1" x14ac:dyDescent="0.25">
      <c r="A223" s="47"/>
      <c r="B223" s="42"/>
      <c r="C223" s="45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45"/>
      <c r="O223" s="8"/>
    </row>
    <row r="224" spans="1:15" s="2" customFormat="1" ht="55.15" customHeight="1" x14ac:dyDescent="0.25">
      <c r="A224" s="47"/>
      <c r="B224" s="42"/>
      <c r="C224" s="45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45"/>
      <c r="O224" s="8"/>
    </row>
    <row r="225" spans="1:15" s="2" customFormat="1" ht="55.15" customHeight="1" x14ac:dyDescent="0.25">
      <c r="A225" s="48"/>
      <c r="B225" s="43"/>
      <c r="C225" s="46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46"/>
      <c r="O225" s="8"/>
    </row>
    <row r="226" spans="1:15" s="2" customFormat="1" ht="55.15" customHeight="1" x14ac:dyDescent="0.25">
      <c r="A226" s="58">
        <v>50</v>
      </c>
      <c r="B226" s="41" t="s">
        <v>134</v>
      </c>
      <c r="C226" s="44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44"/>
      <c r="O226" s="8"/>
    </row>
    <row r="227" spans="1:15" s="2" customFormat="1" ht="55.15" customHeight="1" x14ac:dyDescent="0.25">
      <c r="A227" s="47"/>
      <c r="B227" s="42"/>
      <c r="C227" s="45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45"/>
      <c r="O227" s="8"/>
    </row>
    <row r="228" spans="1:15" s="2" customFormat="1" ht="55.15" customHeight="1" x14ac:dyDescent="0.25">
      <c r="A228" s="47"/>
      <c r="B228" s="42"/>
      <c r="C228" s="45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45"/>
      <c r="O228" s="8"/>
    </row>
    <row r="229" spans="1:15" s="2" customFormat="1" ht="55.15" customHeight="1" x14ac:dyDescent="0.25">
      <c r="A229" s="47"/>
      <c r="B229" s="42"/>
      <c r="C229" s="45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45"/>
      <c r="O229" s="8"/>
    </row>
    <row r="230" spans="1:15" s="2" customFormat="1" ht="55.15" customHeight="1" x14ac:dyDescent="0.25">
      <c r="A230" s="47"/>
      <c r="B230" s="43"/>
      <c r="C230" s="46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46"/>
      <c r="O230" s="8"/>
    </row>
    <row r="231" spans="1:15" s="2" customFormat="1" ht="55.15" customHeight="1" x14ac:dyDescent="0.25">
      <c r="A231" s="58">
        <v>51</v>
      </c>
      <c r="B231" s="41" t="s">
        <v>136</v>
      </c>
      <c r="C231" s="44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44"/>
      <c r="O231" s="8"/>
    </row>
    <row r="232" spans="1:15" s="2" customFormat="1" ht="55.15" customHeight="1" x14ac:dyDescent="0.25">
      <c r="A232" s="47"/>
      <c r="B232" s="42"/>
      <c r="C232" s="45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45"/>
      <c r="O232" s="8"/>
    </row>
    <row r="233" spans="1:15" s="2" customFormat="1" ht="55.15" customHeight="1" x14ac:dyDescent="0.25">
      <c r="A233" s="47"/>
      <c r="B233" s="42"/>
      <c r="C233" s="45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45"/>
      <c r="O233" s="8"/>
    </row>
    <row r="234" spans="1:15" s="2" customFormat="1" ht="55.15" customHeight="1" x14ac:dyDescent="0.25">
      <c r="A234" s="47"/>
      <c r="B234" s="42"/>
      <c r="C234" s="45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45"/>
      <c r="O234" s="8"/>
    </row>
    <row r="235" spans="1:15" s="2" customFormat="1" ht="55.15" customHeight="1" x14ac:dyDescent="0.25">
      <c r="A235" s="47"/>
      <c r="B235" s="43"/>
      <c r="C235" s="46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46"/>
      <c r="O235" s="8"/>
    </row>
    <row r="236" spans="1:15" s="2" customFormat="1" ht="55.15" customHeight="1" x14ac:dyDescent="0.25">
      <c r="A236" s="58">
        <v>52</v>
      </c>
      <c r="B236" s="41" t="s">
        <v>137</v>
      </c>
      <c r="C236" s="44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44"/>
      <c r="O236" s="8"/>
    </row>
    <row r="237" spans="1:15" s="2" customFormat="1" ht="55.15" customHeight="1" x14ac:dyDescent="0.25">
      <c r="A237" s="47"/>
      <c r="B237" s="42"/>
      <c r="C237" s="45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45"/>
      <c r="O237" s="8"/>
    </row>
    <row r="238" spans="1:15" s="2" customFormat="1" ht="55.15" customHeight="1" x14ac:dyDescent="0.25">
      <c r="A238" s="47"/>
      <c r="B238" s="42"/>
      <c r="C238" s="45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45"/>
      <c r="O238" s="8"/>
    </row>
    <row r="239" spans="1:15" s="2" customFormat="1" ht="55.15" customHeight="1" x14ac:dyDescent="0.25">
      <c r="A239" s="47"/>
      <c r="B239" s="42"/>
      <c r="C239" s="45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45"/>
      <c r="O239" s="8"/>
    </row>
    <row r="240" spans="1:15" s="2" customFormat="1" ht="55.15" customHeight="1" x14ac:dyDescent="0.25">
      <c r="A240" s="47"/>
      <c r="B240" s="43"/>
      <c r="C240" s="46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46"/>
      <c r="O240" s="8"/>
    </row>
    <row r="241" spans="1:15" s="2" customFormat="1" ht="32.25" customHeight="1" x14ac:dyDescent="0.25">
      <c r="A241" s="58">
        <v>53</v>
      </c>
      <c r="B241" s="41" t="s">
        <v>140</v>
      </c>
      <c r="C241" s="44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44"/>
      <c r="O241" s="8"/>
    </row>
    <row r="242" spans="1:15" s="2" customFormat="1" ht="55.15" customHeight="1" x14ac:dyDescent="0.25">
      <c r="A242" s="47"/>
      <c r="B242" s="42"/>
      <c r="C242" s="45"/>
      <c r="D242" s="21" t="s">
        <v>4</v>
      </c>
      <c r="E242" s="10"/>
      <c r="F242" s="10"/>
      <c r="G242" s="10"/>
      <c r="H242" s="10"/>
      <c r="I242" s="10"/>
      <c r="J242" s="13"/>
      <c r="K242" s="13"/>
      <c r="L242" s="13"/>
      <c r="M242" s="13"/>
      <c r="N242" s="45"/>
      <c r="O242" s="8"/>
    </row>
    <row r="243" spans="1:15" s="2" customFormat="1" ht="55.15" customHeight="1" x14ac:dyDescent="0.25">
      <c r="A243" s="47"/>
      <c r="B243" s="42"/>
      <c r="C243" s="45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f>542554+8526410</f>
        <v>9068964</v>
      </c>
      <c r="K243" s="13"/>
      <c r="L243" s="13"/>
      <c r="M243" s="13"/>
      <c r="N243" s="45"/>
      <c r="O243" s="8"/>
    </row>
    <row r="244" spans="1:15" s="2" customFormat="1" ht="55.15" customHeight="1" x14ac:dyDescent="0.25">
      <c r="A244" s="47"/>
      <c r="B244" s="42"/>
      <c r="C244" s="45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45"/>
      <c r="O244" s="8"/>
    </row>
    <row r="245" spans="1:15" s="2" customFormat="1" ht="55.15" customHeight="1" x14ac:dyDescent="0.25">
      <c r="A245" s="47"/>
      <c r="B245" s="43"/>
      <c r="C245" s="46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9068964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46"/>
      <c r="O245" s="8"/>
    </row>
    <row r="246" spans="1:15" s="2" customFormat="1" ht="30.75" customHeight="1" x14ac:dyDescent="0.25">
      <c r="A246" s="58">
        <v>54</v>
      </c>
      <c r="B246" s="41" t="s">
        <v>148</v>
      </c>
      <c r="C246" s="44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44"/>
      <c r="O246" s="8"/>
    </row>
    <row r="247" spans="1:15" s="2" customFormat="1" ht="55.15" customHeight="1" x14ac:dyDescent="0.25">
      <c r="A247" s="47"/>
      <c r="B247" s="42"/>
      <c r="C247" s="45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45"/>
      <c r="O247" s="8"/>
    </row>
    <row r="248" spans="1:15" s="2" customFormat="1" ht="55.15" customHeight="1" x14ac:dyDescent="0.25">
      <c r="A248" s="47"/>
      <c r="B248" s="42"/>
      <c r="C248" s="45"/>
      <c r="D248" s="21" t="s">
        <v>5</v>
      </c>
      <c r="E248" s="26"/>
      <c r="F248" s="26"/>
      <c r="G248" s="26"/>
      <c r="H248" s="26"/>
      <c r="I248" s="26"/>
      <c r="J248" s="13"/>
      <c r="K248" s="13"/>
      <c r="L248" s="13"/>
      <c r="M248" s="13"/>
      <c r="N248" s="45"/>
      <c r="O248" s="8"/>
    </row>
    <row r="249" spans="1:15" s="2" customFormat="1" ht="55.15" customHeight="1" x14ac:dyDescent="0.25">
      <c r="A249" s="47"/>
      <c r="B249" s="42"/>
      <c r="C249" s="45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45"/>
      <c r="O249" s="8"/>
    </row>
    <row r="250" spans="1:15" s="2" customFormat="1" ht="55.15" customHeight="1" x14ac:dyDescent="0.25">
      <c r="A250" s="47"/>
      <c r="B250" s="43"/>
      <c r="C250" s="46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46"/>
      <c r="O250" s="8"/>
    </row>
    <row r="251" spans="1:15" s="2" customFormat="1" ht="36.75" customHeight="1" x14ac:dyDescent="0.25">
      <c r="A251" s="58">
        <v>55</v>
      </c>
      <c r="B251" s="41" t="s">
        <v>147</v>
      </c>
      <c r="C251" s="44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44"/>
      <c r="O251" s="8"/>
    </row>
    <row r="252" spans="1:15" s="2" customFormat="1" ht="55.15" customHeight="1" x14ac:dyDescent="0.25">
      <c r="A252" s="47"/>
      <c r="B252" s="42"/>
      <c r="C252" s="45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45"/>
      <c r="O252" s="8"/>
    </row>
    <row r="253" spans="1:15" s="2" customFormat="1" ht="55.15" customHeight="1" x14ac:dyDescent="0.25">
      <c r="A253" s="47"/>
      <c r="B253" s="42"/>
      <c r="C253" s="45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45"/>
      <c r="O253" s="8"/>
    </row>
    <row r="254" spans="1:15" s="2" customFormat="1" ht="55.15" customHeight="1" x14ac:dyDescent="0.25">
      <c r="A254" s="47"/>
      <c r="B254" s="42"/>
      <c r="C254" s="45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45"/>
      <c r="O254" s="8"/>
    </row>
    <row r="255" spans="1:15" s="2" customFormat="1" ht="55.15" customHeight="1" x14ac:dyDescent="0.25">
      <c r="A255" s="47"/>
      <c r="B255" s="43"/>
      <c r="C255" s="46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46"/>
      <c r="O255" s="8"/>
    </row>
    <row r="256" spans="1:15" s="2" customFormat="1" ht="32.25" customHeight="1" x14ac:dyDescent="0.25">
      <c r="A256" s="58">
        <v>56</v>
      </c>
      <c r="B256" s="41" t="s">
        <v>146</v>
      </c>
      <c r="C256" s="44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44"/>
      <c r="O256" s="8"/>
    </row>
    <row r="257" spans="1:15" s="2" customFormat="1" ht="55.15" customHeight="1" x14ac:dyDescent="0.25">
      <c r="A257" s="47"/>
      <c r="B257" s="42"/>
      <c r="C257" s="45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45"/>
      <c r="O257" s="8"/>
    </row>
    <row r="258" spans="1:15" s="2" customFormat="1" ht="55.15" customHeight="1" x14ac:dyDescent="0.25">
      <c r="A258" s="47"/>
      <c r="B258" s="42"/>
      <c r="C258" s="45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45"/>
      <c r="O258" s="8"/>
    </row>
    <row r="259" spans="1:15" s="2" customFormat="1" ht="55.15" customHeight="1" x14ac:dyDescent="0.25">
      <c r="A259" s="47"/>
      <c r="B259" s="42"/>
      <c r="C259" s="45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45"/>
      <c r="O259" s="8"/>
    </row>
    <row r="260" spans="1:15" s="2" customFormat="1" ht="55.15" customHeight="1" x14ac:dyDescent="0.25">
      <c r="A260" s="47"/>
      <c r="B260" s="43"/>
      <c r="C260" s="46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46"/>
      <c r="O260" s="8"/>
    </row>
    <row r="261" spans="1:15" s="28" customFormat="1" ht="55.15" customHeight="1" x14ac:dyDescent="0.25">
      <c r="A261" s="58">
        <v>57</v>
      </c>
      <c r="B261" s="41" t="s">
        <v>165</v>
      </c>
      <c r="C261" s="44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44"/>
      <c r="O261" s="27"/>
    </row>
    <row r="262" spans="1:15" s="28" customFormat="1" ht="55.15" customHeight="1" x14ac:dyDescent="0.25">
      <c r="A262" s="47"/>
      <c r="B262" s="42"/>
      <c r="C262" s="45"/>
      <c r="D262" s="21" t="s">
        <v>4</v>
      </c>
      <c r="E262" s="10"/>
      <c r="F262" s="10"/>
      <c r="G262" s="10"/>
      <c r="H262" s="10"/>
      <c r="I262" s="10"/>
      <c r="J262" s="13"/>
      <c r="K262" s="13">
        <v>1000000</v>
      </c>
      <c r="L262" s="13">
        <v>500000</v>
      </c>
      <c r="M262" s="13">
        <v>500000</v>
      </c>
      <c r="N262" s="45"/>
      <c r="O262" s="27"/>
    </row>
    <row r="263" spans="1:15" s="28" customFormat="1" ht="55.15" customHeight="1" x14ac:dyDescent="0.25">
      <c r="A263" s="47"/>
      <c r="B263" s="42"/>
      <c r="C263" s="45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f>63830+189532</f>
        <v>253362</v>
      </c>
      <c r="L263" s="13">
        <v>32000</v>
      </c>
      <c r="M263" s="13">
        <v>32000</v>
      </c>
      <c r="N263" s="45"/>
      <c r="O263" s="27"/>
    </row>
    <row r="264" spans="1:15" s="28" customFormat="1" ht="55.15" customHeight="1" x14ac:dyDescent="0.25">
      <c r="A264" s="47"/>
      <c r="B264" s="42"/>
      <c r="C264" s="45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45"/>
      <c r="O264" s="27"/>
    </row>
    <row r="265" spans="1:15" s="28" customFormat="1" ht="55.15" customHeight="1" x14ac:dyDescent="0.25">
      <c r="A265" s="47"/>
      <c r="B265" s="43"/>
      <c r="C265" s="46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1253362</v>
      </c>
      <c r="L265" s="5">
        <f t="shared" si="96"/>
        <v>532000</v>
      </c>
      <c r="M265" s="5">
        <f t="shared" si="96"/>
        <v>532000</v>
      </c>
      <c r="N265" s="46"/>
      <c r="O265" s="27"/>
    </row>
    <row r="266" spans="1:15" s="2" customFormat="1" ht="34.5" customHeight="1" x14ac:dyDescent="0.25">
      <c r="A266" s="58">
        <v>58</v>
      </c>
      <c r="B266" s="41" t="s">
        <v>145</v>
      </c>
      <c r="C266" s="44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44"/>
      <c r="O266" s="8"/>
    </row>
    <row r="267" spans="1:15" s="2" customFormat="1" ht="55.15" customHeight="1" x14ac:dyDescent="0.25">
      <c r="A267" s="47"/>
      <c r="B267" s="42"/>
      <c r="C267" s="45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45"/>
      <c r="O267" s="8"/>
    </row>
    <row r="268" spans="1:15" s="2" customFormat="1" ht="55.15" customHeight="1" x14ac:dyDescent="0.25">
      <c r="A268" s="47"/>
      <c r="B268" s="42"/>
      <c r="C268" s="45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v>12766</v>
      </c>
      <c r="K268" s="13"/>
      <c r="L268" s="13"/>
      <c r="M268" s="13"/>
      <c r="N268" s="45"/>
      <c r="O268" s="8"/>
    </row>
    <row r="269" spans="1:15" s="2" customFormat="1" ht="55.15" customHeight="1" x14ac:dyDescent="0.25">
      <c r="A269" s="47"/>
      <c r="B269" s="42"/>
      <c r="C269" s="45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45"/>
      <c r="O269" s="8"/>
    </row>
    <row r="270" spans="1:15" s="2" customFormat="1" ht="55.15" customHeight="1" x14ac:dyDescent="0.25">
      <c r="A270" s="47"/>
      <c r="B270" s="43"/>
      <c r="C270" s="46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212766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46"/>
      <c r="O270" s="8"/>
    </row>
    <row r="271" spans="1:15" s="2" customFormat="1" ht="55.15" customHeight="1" x14ac:dyDescent="0.25">
      <c r="A271" s="47">
        <v>59</v>
      </c>
      <c r="B271" s="41" t="s">
        <v>150</v>
      </c>
      <c r="C271" s="44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44"/>
      <c r="O271" s="8"/>
    </row>
    <row r="272" spans="1:15" s="2" customFormat="1" ht="55.15" customHeight="1" x14ac:dyDescent="0.25">
      <c r="A272" s="47"/>
      <c r="B272" s="42"/>
      <c r="C272" s="45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45"/>
      <c r="O272" s="8"/>
    </row>
    <row r="273" spans="1:15" s="2" customFormat="1" ht="55.15" customHeight="1" x14ac:dyDescent="0.25">
      <c r="A273" s="47"/>
      <c r="B273" s="42"/>
      <c r="C273" s="45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45"/>
      <c r="O273" s="8"/>
    </row>
    <row r="274" spans="1:15" s="2" customFormat="1" ht="55.15" customHeight="1" x14ac:dyDescent="0.25">
      <c r="A274" s="47"/>
      <c r="B274" s="42"/>
      <c r="C274" s="45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45"/>
      <c r="O274" s="8"/>
    </row>
    <row r="275" spans="1:15" s="2" customFormat="1" ht="55.15" customHeight="1" x14ac:dyDescent="0.25">
      <c r="A275" s="48"/>
      <c r="B275" s="43"/>
      <c r="C275" s="46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46"/>
      <c r="O275" s="8"/>
    </row>
    <row r="276" spans="1:15" s="2" customFormat="1" ht="55.15" customHeight="1" x14ac:dyDescent="0.25">
      <c r="A276" s="58">
        <v>60</v>
      </c>
      <c r="B276" s="44" t="s">
        <v>151</v>
      </c>
      <c r="C276" s="44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36"/>
      <c r="O276" s="8"/>
    </row>
    <row r="277" spans="1:15" s="2" customFormat="1" ht="55.15" customHeight="1" x14ac:dyDescent="0.25">
      <c r="A277" s="47"/>
      <c r="B277" s="45"/>
      <c r="C277" s="45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45"/>
      <c r="O277" s="8"/>
    </row>
    <row r="278" spans="1:15" s="2" customFormat="1" ht="55.15" customHeight="1" x14ac:dyDescent="0.25">
      <c r="A278" s="47"/>
      <c r="B278" s="45"/>
      <c r="C278" s="45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45"/>
      <c r="O278" s="8"/>
    </row>
    <row r="279" spans="1:15" s="2" customFormat="1" ht="55.15" customHeight="1" x14ac:dyDescent="0.25">
      <c r="A279" s="47"/>
      <c r="B279" s="45"/>
      <c r="C279" s="45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45"/>
      <c r="O279" s="8"/>
    </row>
    <row r="280" spans="1:15" s="2" customFormat="1" ht="55.15" customHeight="1" x14ac:dyDescent="0.25">
      <c r="A280" s="48"/>
      <c r="B280" s="46"/>
      <c r="C280" s="46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46"/>
      <c r="O280" s="8"/>
    </row>
    <row r="281" spans="1:15" s="2" customFormat="1" ht="55.15" customHeight="1" x14ac:dyDescent="0.25">
      <c r="A281" s="58">
        <v>61</v>
      </c>
      <c r="B281" s="44" t="s">
        <v>153</v>
      </c>
      <c r="C281" s="44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44"/>
      <c r="O281" s="8"/>
    </row>
    <row r="282" spans="1:15" s="2" customFormat="1" ht="55.15" customHeight="1" x14ac:dyDescent="0.25">
      <c r="A282" s="47"/>
      <c r="B282" s="45"/>
      <c r="C282" s="45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45"/>
      <c r="O282" s="8"/>
    </row>
    <row r="283" spans="1:15" s="2" customFormat="1" ht="55.15" customHeight="1" x14ac:dyDescent="0.25">
      <c r="A283" s="47"/>
      <c r="B283" s="45"/>
      <c r="C283" s="45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45"/>
      <c r="O283" s="8"/>
    </row>
    <row r="284" spans="1:15" s="2" customFormat="1" ht="55.15" customHeight="1" x14ac:dyDescent="0.25">
      <c r="A284" s="47"/>
      <c r="B284" s="45"/>
      <c r="C284" s="45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45"/>
      <c r="O284" s="8"/>
    </row>
    <row r="285" spans="1:15" s="2" customFormat="1" ht="55.15" customHeight="1" x14ac:dyDescent="0.25">
      <c r="A285" s="48"/>
      <c r="B285" s="46"/>
      <c r="C285" s="46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46"/>
      <c r="O285" s="8"/>
    </row>
    <row r="286" spans="1:15" s="2" customFormat="1" ht="55.15" customHeight="1" x14ac:dyDescent="0.25">
      <c r="A286" s="58">
        <v>62</v>
      </c>
      <c r="B286" s="51" t="s">
        <v>155</v>
      </c>
      <c r="C286" s="44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44"/>
      <c r="O286" s="8"/>
    </row>
    <row r="287" spans="1:15" s="2" customFormat="1" ht="55.15" customHeight="1" x14ac:dyDescent="0.25">
      <c r="A287" s="47"/>
      <c r="B287" s="52"/>
      <c r="C287" s="45"/>
      <c r="D287" s="21" t="s">
        <v>4</v>
      </c>
      <c r="E287" s="11"/>
      <c r="F287" s="11"/>
      <c r="G287" s="11"/>
      <c r="H287" s="11"/>
      <c r="I287" s="11"/>
      <c r="J287" s="13">
        <v>46265</v>
      </c>
      <c r="K287" s="13">
        <v>46265</v>
      </c>
      <c r="L287" s="5"/>
      <c r="M287" s="13"/>
      <c r="N287" s="45"/>
      <c r="O287" s="8"/>
    </row>
    <row r="288" spans="1:15" s="2" customFormat="1" ht="55.15" customHeight="1" x14ac:dyDescent="0.25">
      <c r="A288" s="47"/>
      <c r="B288" s="52"/>
      <c r="C288" s="45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0</v>
      </c>
      <c r="K288" s="13">
        <v>2954</v>
      </c>
      <c r="L288" s="13"/>
      <c r="M288" s="13"/>
      <c r="N288" s="45"/>
      <c r="O288" s="8"/>
    </row>
    <row r="289" spans="1:15" s="2" customFormat="1" ht="55.15" customHeight="1" x14ac:dyDescent="0.25">
      <c r="A289" s="47"/>
      <c r="B289" s="52"/>
      <c r="C289" s="45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45"/>
      <c r="O289" s="8"/>
    </row>
    <row r="290" spans="1:15" s="2" customFormat="1" ht="55.15" customHeight="1" x14ac:dyDescent="0.25">
      <c r="A290" s="48"/>
      <c r="B290" s="53"/>
      <c r="C290" s="46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49219</v>
      </c>
      <c r="L290" s="5">
        <f t="shared" si="103"/>
        <v>0</v>
      </c>
      <c r="M290" s="5">
        <f>M286+M287+M288+M289</f>
        <v>0</v>
      </c>
      <c r="N290" s="46"/>
      <c r="O290" s="8"/>
    </row>
    <row r="291" spans="1:15" s="2" customFormat="1" ht="55.15" customHeight="1" x14ac:dyDescent="0.25">
      <c r="A291" s="58">
        <v>63</v>
      </c>
      <c r="B291" s="51" t="s">
        <v>161</v>
      </c>
      <c r="C291" s="44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44"/>
      <c r="O291" s="8"/>
    </row>
    <row r="292" spans="1:15" s="2" customFormat="1" ht="55.15" customHeight="1" x14ac:dyDescent="0.25">
      <c r="A292" s="47"/>
      <c r="B292" s="52"/>
      <c r="C292" s="45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45"/>
      <c r="O292" s="8"/>
    </row>
    <row r="293" spans="1:15" s="2" customFormat="1" ht="55.15" customHeight="1" x14ac:dyDescent="0.25">
      <c r="A293" s="47"/>
      <c r="B293" s="52"/>
      <c r="C293" s="45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162</v>
      </c>
      <c r="J293" s="13">
        <v>0</v>
      </c>
      <c r="K293" s="13">
        <f>110000+1689900</f>
        <v>1799900</v>
      </c>
      <c r="L293" s="13"/>
      <c r="M293" s="13"/>
      <c r="N293" s="45"/>
      <c r="O293" s="8"/>
    </row>
    <row r="294" spans="1:15" s="2" customFormat="1" ht="55.15" customHeight="1" x14ac:dyDescent="0.25">
      <c r="A294" s="47"/>
      <c r="B294" s="52"/>
      <c r="C294" s="45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45"/>
      <c r="O294" s="8"/>
    </row>
    <row r="295" spans="1:15" s="2" customFormat="1" ht="55.15" customHeight="1" x14ac:dyDescent="0.25">
      <c r="A295" s="48"/>
      <c r="B295" s="53"/>
      <c r="C295" s="46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1799900</v>
      </c>
      <c r="L295" s="5">
        <f t="shared" si="104"/>
        <v>0</v>
      </c>
      <c r="M295" s="5">
        <f>M291+M292+M293+M294</f>
        <v>0</v>
      </c>
      <c r="N295" s="46"/>
      <c r="O295" s="8"/>
    </row>
    <row r="296" spans="1:15" s="2" customFormat="1" ht="55.15" customHeight="1" x14ac:dyDescent="0.25">
      <c r="A296" s="58">
        <v>64</v>
      </c>
      <c r="B296" s="51" t="s">
        <v>163</v>
      </c>
      <c r="C296" s="44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44"/>
      <c r="O296" s="8"/>
    </row>
    <row r="297" spans="1:15" s="2" customFormat="1" ht="55.15" customHeight="1" x14ac:dyDescent="0.25">
      <c r="A297" s="47"/>
      <c r="B297" s="52"/>
      <c r="C297" s="45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45"/>
      <c r="O297" s="8"/>
    </row>
    <row r="298" spans="1:15" s="2" customFormat="1" ht="55.15" customHeight="1" x14ac:dyDescent="0.25">
      <c r="A298" s="47"/>
      <c r="B298" s="52"/>
      <c r="C298" s="45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164</v>
      </c>
      <c r="J298" s="13">
        <v>0</v>
      </c>
      <c r="K298" s="13">
        <f>10000+36784</f>
        <v>46784</v>
      </c>
      <c r="L298" s="13">
        <v>10000</v>
      </c>
      <c r="M298" s="13">
        <v>10000</v>
      </c>
      <c r="N298" s="45"/>
      <c r="O298" s="8"/>
    </row>
    <row r="299" spans="1:15" s="2" customFormat="1" ht="55.15" customHeight="1" x14ac:dyDescent="0.25">
      <c r="A299" s="47"/>
      <c r="B299" s="52"/>
      <c r="C299" s="45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45"/>
      <c r="O299" s="8"/>
    </row>
    <row r="300" spans="1:15" s="2" customFormat="1" ht="55.15" customHeight="1" x14ac:dyDescent="0.25">
      <c r="A300" s="48"/>
      <c r="B300" s="53"/>
      <c r="C300" s="46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46784</v>
      </c>
      <c r="L300" s="5">
        <f t="shared" si="105"/>
        <v>10000</v>
      </c>
      <c r="M300" s="5">
        <f>M296+M297+M298+M299</f>
        <v>10000</v>
      </c>
      <c r="N300" s="46"/>
      <c r="O300" s="8"/>
    </row>
    <row r="301" spans="1:15" s="28" customFormat="1" ht="55.15" customHeight="1" x14ac:dyDescent="0.25">
      <c r="A301" s="58">
        <v>65</v>
      </c>
      <c r="B301" s="51" t="s">
        <v>173</v>
      </c>
      <c r="C301" s="44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v>4410000</v>
      </c>
      <c r="M301" s="5"/>
      <c r="N301" s="44"/>
      <c r="O301" s="27"/>
    </row>
    <row r="302" spans="1:15" s="28" customFormat="1" ht="55.15" customHeight="1" x14ac:dyDescent="0.25">
      <c r="A302" s="47"/>
      <c r="B302" s="52"/>
      <c r="C302" s="45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45"/>
      <c r="O302" s="27"/>
    </row>
    <row r="303" spans="1:15" s="28" customFormat="1" ht="55.15" customHeight="1" x14ac:dyDescent="0.25">
      <c r="A303" s="47"/>
      <c r="B303" s="52"/>
      <c r="C303" s="45"/>
      <c r="D303" s="21" t="s">
        <v>5</v>
      </c>
      <c r="E303" s="12" t="s">
        <v>72</v>
      </c>
      <c r="F303" s="12" t="s">
        <v>68</v>
      </c>
      <c r="G303" s="12" t="s">
        <v>166</v>
      </c>
      <c r="H303" s="12" t="s">
        <v>167</v>
      </c>
      <c r="I303" s="12" t="s">
        <v>168</v>
      </c>
      <c r="J303" s="13">
        <v>0</v>
      </c>
      <c r="K303" s="13"/>
      <c r="L303" s="13">
        <v>45000</v>
      </c>
      <c r="M303" s="13"/>
      <c r="N303" s="45"/>
      <c r="O303" s="27"/>
    </row>
    <row r="304" spans="1:15" s="28" customFormat="1" ht="55.15" customHeight="1" x14ac:dyDescent="0.25">
      <c r="A304" s="47"/>
      <c r="B304" s="52"/>
      <c r="C304" s="45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45"/>
      <c r="O304" s="27"/>
    </row>
    <row r="305" spans="1:15" s="28" customFormat="1" ht="55.15" customHeight="1" x14ac:dyDescent="0.25">
      <c r="A305" s="48"/>
      <c r="B305" s="53"/>
      <c r="C305" s="46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" si="106">K301+K302+K303+K304</f>
        <v>0</v>
      </c>
      <c r="L305" s="5">
        <f>L301+L302+L303+L304</f>
        <v>4500000</v>
      </c>
      <c r="M305" s="5">
        <f>M301+M302+M303+M304</f>
        <v>0</v>
      </c>
      <c r="N305" s="46"/>
      <c r="O305" s="27"/>
    </row>
    <row r="306" spans="1:15" s="2" customFormat="1" ht="55.15" customHeight="1" x14ac:dyDescent="0.25">
      <c r="A306" s="40">
        <v>66</v>
      </c>
      <c r="B306" s="41" t="s">
        <v>172</v>
      </c>
      <c r="C306" s="44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44"/>
      <c r="O306" s="8"/>
    </row>
    <row r="307" spans="1:15" s="2" customFormat="1" ht="55.15" customHeight="1" x14ac:dyDescent="0.25">
      <c r="A307" s="40"/>
      <c r="B307" s="42"/>
      <c r="C307" s="45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45"/>
      <c r="O307" s="8"/>
    </row>
    <row r="308" spans="1:15" s="2" customFormat="1" ht="55.15" customHeight="1" x14ac:dyDescent="0.25">
      <c r="A308" s="40"/>
      <c r="B308" s="42"/>
      <c r="C308" s="45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45"/>
      <c r="O308" s="8"/>
    </row>
    <row r="309" spans="1:15" s="2" customFormat="1" ht="55.15" customHeight="1" x14ac:dyDescent="0.25">
      <c r="A309" s="40"/>
      <c r="B309" s="42"/>
      <c r="C309" s="45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45"/>
      <c r="O309" s="8"/>
    </row>
    <row r="310" spans="1:15" s="2" customFormat="1" ht="55.15" customHeight="1" x14ac:dyDescent="0.25">
      <c r="A310" s="40"/>
      <c r="B310" s="43"/>
      <c r="C310" s="46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46"/>
      <c r="O310" s="8"/>
    </row>
    <row r="311" spans="1:15" s="2" customFormat="1" ht="55.15" customHeight="1" x14ac:dyDescent="0.25">
      <c r="A311" s="47">
        <v>67</v>
      </c>
      <c r="B311" s="41" t="s">
        <v>175</v>
      </c>
      <c r="C311" s="44" t="s">
        <v>11</v>
      </c>
      <c r="D311" s="30" t="s">
        <v>38</v>
      </c>
      <c r="E311" s="12"/>
      <c r="F311" s="12"/>
      <c r="G311" s="12"/>
      <c r="H311" s="12"/>
      <c r="I311" s="12"/>
      <c r="J311" s="5"/>
      <c r="K311" s="5"/>
      <c r="L311" s="5"/>
      <c r="M311" s="5"/>
      <c r="N311" s="44"/>
      <c r="O311" s="8"/>
    </row>
    <row r="312" spans="1:15" s="2" customFormat="1" ht="55.15" customHeight="1" x14ac:dyDescent="0.25">
      <c r="A312" s="47"/>
      <c r="B312" s="42"/>
      <c r="C312" s="45"/>
      <c r="D312" s="31" t="s">
        <v>4</v>
      </c>
      <c r="E312" s="10"/>
      <c r="F312" s="10"/>
      <c r="G312" s="10"/>
      <c r="H312" s="10"/>
      <c r="I312" s="10"/>
      <c r="J312" s="13"/>
      <c r="K312" s="13">
        <v>2200000</v>
      </c>
      <c r="L312" s="13"/>
      <c r="M312" s="13"/>
      <c r="N312" s="45"/>
      <c r="O312" s="8"/>
    </row>
    <row r="313" spans="1:15" s="2" customFormat="1" ht="55.15" customHeight="1" x14ac:dyDescent="0.25">
      <c r="A313" s="47"/>
      <c r="B313" s="42"/>
      <c r="C313" s="45"/>
      <c r="D313" s="31" t="s">
        <v>5</v>
      </c>
      <c r="E313" s="10" t="s">
        <v>72</v>
      </c>
      <c r="F313" s="10" t="s">
        <v>68</v>
      </c>
      <c r="G313" s="10" t="s">
        <v>69</v>
      </c>
      <c r="H313" s="10" t="s">
        <v>70</v>
      </c>
      <c r="I313" s="10" t="s">
        <v>141</v>
      </c>
      <c r="J313" s="13"/>
      <c r="K313" s="13">
        <v>140426</v>
      </c>
      <c r="L313" s="13"/>
      <c r="M313" s="13"/>
      <c r="N313" s="45"/>
      <c r="O313" s="8"/>
    </row>
    <row r="314" spans="1:15" s="2" customFormat="1" ht="55.15" customHeight="1" x14ac:dyDescent="0.25">
      <c r="A314" s="47"/>
      <c r="B314" s="42"/>
      <c r="C314" s="45"/>
      <c r="D314" s="31" t="s">
        <v>6</v>
      </c>
      <c r="E314" s="10"/>
      <c r="F314" s="10"/>
      <c r="G314" s="10"/>
      <c r="H314" s="10"/>
      <c r="I314" s="10"/>
      <c r="J314" s="13"/>
      <c r="K314" s="13"/>
      <c r="L314" s="13"/>
      <c r="M314" s="13"/>
      <c r="N314" s="45"/>
      <c r="O314" s="8"/>
    </row>
    <row r="315" spans="1:15" s="2" customFormat="1" ht="55.15" customHeight="1" x14ac:dyDescent="0.25">
      <c r="A315" s="48"/>
      <c r="B315" s="43"/>
      <c r="C315" s="46"/>
      <c r="D315" s="14" t="s">
        <v>7</v>
      </c>
      <c r="E315" s="11"/>
      <c r="F315" s="11"/>
      <c r="G315" s="11"/>
      <c r="H315" s="11"/>
      <c r="I315" s="11"/>
      <c r="J315" s="5">
        <f t="shared" ref="J315:M315" si="108">J313+J312+J314</f>
        <v>0</v>
      </c>
      <c r="K315" s="5">
        <f t="shared" si="108"/>
        <v>2340426</v>
      </c>
      <c r="L315" s="5">
        <f t="shared" si="108"/>
        <v>0</v>
      </c>
      <c r="M315" s="5">
        <f t="shared" si="108"/>
        <v>0</v>
      </c>
      <c r="N315" s="46"/>
      <c r="O315" s="8"/>
    </row>
    <row r="316" spans="1:15" s="2" customFormat="1" ht="55.15" customHeight="1" x14ac:dyDescent="0.25">
      <c r="A316" s="47">
        <v>68</v>
      </c>
      <c r="B316" s="41" t="s">
        <v>176</v>
      </c>
      <c r="C316" s="44" t="s">
        <v>11</v>
      </c>
      <c r="D316" s="32" t="s">
        <v>38</v>
      </c>
      <c r="E316" s="12"/>
      <c r="F316" s="12"/>
      <c r="G316" s="12"/>
      <c r="H316" s="12"/>
      <c r="I316" s="12"/>
      <c r="J316" s="5"/>
      <c r="K316" s="5"/>
      <c r="L316" s="5"/>
      <c r="M316" s="5"/>
      <c r="N316" s="44"/>
      <c r="O316" s="8"/>
    </row>
    <row r="317" spans="1:15" s="2" customFormat="1" ht="55.15" customHeight="1" x14ac:dyDescent="0.25">
      <c r="A317" s="47"/>
      <c r="B317" s="42"/>
      <c r="C317" s="45"/>
      <c r="D317" s="33" t="s">
        <v>4</v>
      </c>
      <c r="E317" s="10"/>
      <c r="F317" s="10"/>
      <c r="G317" s="10"/>
      <c r="H317" s="10"/>
      <c r="I317" s="10"/>
      <c r="J317" s="13"/>
      <c r="K317" s="13">
        <v>50000</v>
      </c>
      <c r="L317" s="13"/>
      <c r="M317" s="13"/>
      <c r="N317" s="45"/>
      <c r="O317" s="8"/>
    </row>
    <row r="318" spans="1:15" s="2" customFormat="1" ht="55.15" customHeight="1" x14ac:dyDescent="0.25">
      <c r="A318" s="47"/>
      <c r="B318" s="42"/>
      <c r="C318" s="45"/>
      <c r="D318" s="33" t="s">
        <v>5</v>
      </c>
      <c r="E318" s="10" t="s">
        <v>72</v>
      </c>
      <c r="F318" s="10" t="s">
        <v>68</v>
      </c>
      <c r="G318" s="10" t="s">
        <v>69</v>
      </c>
      <c r="H318" s="10" t="s">
        <v>70</v>
      </c>
      <c r="I318" s="10" t="s">
        <v>135</v>
      </c>
      <c r="J318" s="13"/>
      <c r="K318" s="13">
        <v>3192</v>
      </c>
      <c r="L318" s="13"/>
      <c r="M318" s="13"/>
      <c r="N318" s="45"/>
      <c r="O318" s="8"/>
    </row>
    <row r="319" spans="1:15" s="2" customFormat="1" ht="55.15" customHeight="1" x14ac:dyDescent="0.25">
      <c r="A319" s="47"/>
      <c r="B319" s="42"/>
      <c r="C319" s="45"/>
      <c r="D319" s="33" t="s">
        <v>6</v>
      </c>
      <c r="E319" s="10"/>
      <c r="F319" s="10"/>
      <c r="G319" s="10"/>
      <c r="H319" s="10"/>
      <c r="I319" s="10"/>
      <c r="J319" s="13"/>
      <c r="K319" s="13"/>
      <c r="L319" s="13"/>
      <c r="M319" s="13"/>
      <c r="N319" s="45"/>
      <c r="O319" s="8"/>
    </row>
    <row r="320" spans="1:15" s="2" customFormat="1" ht="55.15" customHeight="1" x14ac:dyDescent="0.25">
      <c r="A320" s="48"/>
      <c r="B320" s="43"/>
      <c r="C320" s="46"/>
      <c r="D320" s="14" t="s">
        <v>7</v>
      </c>
      <c r="E320" s="11"/>
      <c r="F320" s="11"/>
      <c r="G320" s="11"/>
      <c r="H320" s="11"/>
      <c r="I320" s="11"/>
      <c r="J320" s="5">
        <f t="shared" ref="J320:M320" si="109">J318+J317+J319</f>
        <v>0</v>
      </c>
      <c r="K320" s="5">
        <f t="shared" si="109"/>
        <v>53192</v>
      </c>
      <c r="L320" s="5">
        <f t="shared" si="109"/>
        <v>0</v>
      </c>
      <c r="M320" s="5">
        <f t="shared" si="109"/>
        <v>0</v>
      </c>
      <c r="N320" s="46"/>
      <c r="O320" s="8"/>
    </row>
    <row r="321" spans="1:15" s="2" customFormat="1" ht="55.15" customHeight="1" x14ac:dyDescent="0.25">
      <c r="A321" s="47">
        <v>69</v>
      </c>
      <c r="B321" s="41" t="s">
        <v>177</v>
      </c>
      <c r="C321" s="44" t="s">
        <v>11</v>
      </c>
      <c r="D321" s="32" t="s">
        <v>38</v>
      </c>
      <c r="E321" s="12"/>
      <c r="F321" s="12"/>
      <c r="G321" s="12"/>
      <c r="H321" s="12"/>
      <c r="I321" s="12"/>
      <c r="J321" s="5"/>
      <c r="K321" s="5"/>
      <c r="L321" s="5"/>
      <c r="M321" s="5"/>
      <c r="N321" s="44"/>
      <c r="O321" s="8"/>
    </row>
    <row r="322" spans="1:15" s="2" customFormat="1" ht="55.15" customHeight="1" x14ac:dyDescent="0.25">
      <c r="A322" s="47"/>
      <c r="B322" s="42"/>
      <c r="C322" s="45"/>
      <c r="D322" s="33" t="s">
        <v>4</v>
      </c>
      <c r="E322" s="10"/>
      <c r="F322" s="10"/>
      <c r="G322" s="10"/>
      <c r="H322" s="10"/>
      <c r="I322" s="10"/>
      <c r="J322" s="13"/>
      <c r="K322" s="13">
        <v>74592</v>
      </c>
      <c r="L322" s="13"/>
      <c r="M322" s="13"/>
      <c r="N322" s="45"/>
      <c r="O322" s="8"/>
    </row>
    <row r="323" spans="1:15" s="2" customFormat="1" ht="55.15" customHeight="1" x14ac:dyDescent="0.25">
      <c r="A323" s="47"/>
      <c r="B323" s="42"/>
      <c r="C323" s="45"/>
      <c r="D323" s="33" t="s">
        <v>5</v>
      </c>
      <c r="E323" s="10" t="s">
        <v>72</v>
      </c>
      <c r="F323" s="10" t="s">
        <v>68</v>
      </c>
      <c r="G323" s="10" t="s">
        <v>69</v>
      </c>
      <c r="H323" s="10" t="s">
        <v>70</v>
      </c>
      <c r="I323" s="10" t="s">
        <v>135</v>
      </c>
      <c r="J323" s="13"/>
      <c r="K323" s="13">
        <v>4762</v>
      </c>
      <c r="L323" s="13"/>
      <c r="M323" s="13"/>
      <c r="N323" s="45"/>
      <c r="O323" s="8"/>
    </row>
    <row r="324" spans="1:15" s="2" customFormat="1" ht="55.15" customHeight="1" x14ac:dyDescent="0.25">
      <c r="A324" s="47"/>
      <c r="B324" s="42"/>
      <c r="C324" s="45"/>
      <c r="D324" s="33" t="s">
        <v>6</v>
      </c>
      <c r="E324" s="10"/>
      <c r="F324" s="10"/>
      <c r="G324" s="10"/>
      <c r="H324" s="10"/>
      <c r="I324" s="10"/>
      <c r="J324" s="13"/>
      <c r="K324" s="13"/>
      <c r="L324" s="13"/>
      <c r="M324" s="13"/>
      <c r="N324" s="45"/>
      <c r="O324" s="8"/>
    </row>
    <row r="325" spans="1:15" s="2" customFormat="1" ht="55.15" customHeight="1" x14ac:dyDescent="0.25">
      <c r="A325" s="48"/>
      <c r="B325" s="43"/>
      <c r="C325" s="46"/>
      <c r="D325" s="14" t="s">
        <v>7</v>
      </c>
      <c r="E325" s="11"/>
      <c r="F325" s="11"/>
      <c r="G325" s="11"/>
      <c r="H325" s="11"/>
      <c r="I325" s="11"/>
      <c r="J325" s="5">
        <f t="shared" ref="J325:M325" si="110">J323+J322+J324</f>
        <v>0</v>
      </c>
      <c r="K325" s="5">
        <f t="shared" si="110"/>
        <v>79354</v>
      </c>
      <c r="L325" s="5">
        <f t="shared" si="110"/>
        <v>0</v>
      </c>
      <c r="M325" s="5">
        <f t="shared" si="110"/>
        <v>0</v>
      </c>
      <c r="N325" s="46"/>
      <c r="O325" s="8"/>
    </row>
    <row r="326" spans="1:15" s="2" customFormat="1" ht="55.15" customHeight="1" x14ac:dyDescent="0.25">
      <c r="A326" s="47">
        <v>70</v>
      </c>
      <c r="B326" s="41" t="s">
        <v>178</v>
      </c>
      <c r="C326" s="44" t="s">
        <v>11</v>
      </c>
      <c r="D326" s="32" t="s">
        <v>38</v>
      </c>
      <c r="E326" s="12"/>
      <c r="F326" s="12"/>
      <c r="G326" s="12"/>
      <c r="H326" s="12"/>
      <c r="I326" s="12"/>
      <c r="J326" s="5"/>
      <c r="K326" s="5"/>
      <c r="L326" s="5"/>
      <c r="M326" s="5"/>
      <c r="N326" s="44"/>
      <c r="O326" s="8"/>
    </row>
    <row r="327" spans="1:15" s="2" customFormat="1" ht="55.15" customHeight="1" x14ac:dyDescent="0.25">
      <c r="A327" s="47"/>
      <c r="B327" s="42"/>
      <c r="C327" s="45"/>
      <c r="D327" s="33" t="s">
        <v>4</v>
      </c>
      <c r="E327" s="10"/>
      <c r="F327" s="10"/>
      <c r="G327" s="10"/>
      <c r="H327" s="10"/>
      <c r="I327" s="10"/>
      <c r="J327" s="13"/>
      <c r="K327" s="13">
        <v>74592</v>
      </c>
      <c r="L327" s="13"/>
      <c r="M327" s="13"/>
      <c r="N327" s="45"/>
      <c r="O327" s="8"/>
    </row>
    <row r="328" spans="1:15" s="2" customFormat="1" ht="55.15" customHeight="1" x14ac:dyDescent="0.25">
      <c r="A328" s="47"/>
      <c r="B328" s="42"/>
      <c r="C328" s="45"/>
      <c r="D328" s="33" t="s">
        <v>5</v>
      </c>
      <c r="E328" s="10" t="s">
        <v>72</v>
      </c>
      <c r="F328" s="10" t="s">
        <v>68</v>
      </c>
      <c r="G328" s="10" t="s">
        <v>69</v>
      </c>
      <c r="H328" s="10" t="s">
        <v>70</v>
      </c>
      <c r="I328" s="10" t="s">
        <v>135</v>
      </c>
      <c r="J328" s="13"/>
      <c r="K328" s="13">
        <v>4762</v>
      </c>
      <c r="L328" s="13"/>
      <c r="M328" s="13"/>
      <c r="N328" s="45"/>
      <c r="O328" s="8"/>
    </row>
    <row r="329" spans="1:15" s="2" customFormat="1" ht="55.15" customHeight="1" x14ac:dyDescent="0.25">
      <c r="A329" s="47"/>
      <c r="B329" s="42"/>
      <c r="C329" s="45"/>
      <c r="D329" s="33" t="s">
        <v>6</v>
      </c>
      <c r="E329" s="10"/>
      <c r="F329" s="10"/>
      <c r="G329" s="10"/>
      <c r="H329" s="10"/>
      <c r="I329" s="10"/>
      <c r="J329" s="13"/>
      <c r="K329" s="13"/>
      <c r="L329" s="13"/>
      <c r="M329" s="13"/>
      <c r="N329" s="45"/>
      <c r="O329" s="8"/>
    </row>
    <row r="330" spans="1:15" s="2" customFormat="1" ht="55.15" customHeight="1" x14ac:dyDescent="0.25">
      <c r="A330" s="48"/>
      <c r="B330" s="43"/>
      <c r="C330" s="46"/>
      <c r="D330" s="14" t="s">
        <v>7</v>
      </c>
      <c r="E330" s="11"/>
      <c r="F330" s="11"/>
      <c r="G330" s="11"/>
      <c r="H330" s="11"/>
      <c r="I330" s="11"/>
      <c r="J330" s="5">
        <f t="shared" ref="J330:M330" si="111">J328+J327+J329</f>
        <v>0</v>
      </c>
      <c r="K330" s="5">
        <f t="shared" si="111"/>
        <v>79354</v>
      </c>
      <c r="L330" s="5">
        <f t="shared" si="111"/>
        <v>0</v>
      </c>
      <c r="M330" s="5">
        <f t="shared" si="111"/>
        <v>0</v>
      </c>
      <c r="N330" s="46"/>
      <c r="O330" s="8"/>
    </row>
    <row r="331" spans="1:15" s="2" customFormat="1" ht="55.15" customHeight="1" x14ac:dyDescent="0.25">
      <c r="A331" s="47">
        <v>71</v>
      </c>
      <c r="B331" s="41" t="s">
        <v>179</v>
      </c>
      <c r="C331" s="44" t="s">
        <v>11</v>
      </c>
      <c r="D331" s="32" t="s">
        <v>38</v>
      </c>
      <c r="E331" s="12"/>
      <c r="F331" s="12"/>
      <c r="G331" s="12"/>
      <c r="H331" s="12"/>
      <c r="I331" s="12"/>
      <c r="J331" s="5"/>
      <c r="K331" s="5"/>
      <c r="L331" s="5"/>
      <c r="M331" s="5"/>
      <c r="N331" s="44"/>
      <c r="O331" s="8"/>
    </row>
    <row r="332" spans="1:15" s="2" customFormat="1" ht="55.15" customHeight="1" x14ac:dyDescent="0.25">
      <c r="A332" s="47"/>
      <c r="B332" s="42"/>
      <c r="C332" s="45"/>
      <c r="D332" s="33" t="s">
        <v>4</v>
      </c>
      <c r="E332" s="10"/>
      <c r="F332" s="10"/>
      <c r="G332" s="10"/>
      <c r="H332" s="10"/>
      <c r="I332" s="10"/>
      <c r="J332" s="13"/>
      <c r="K332" s="13">
        <v>74593</v>
      </c>
      <c r="L332" s="13"/>
      <c r="M332" s="13"/>
      <c r="N332" s="45"/>
      <c r="O332" s="8"/>
    </row>
    <row r="333" spans="1:15" s="2" customFormat="1" ht="55.15" customHeight="1" x14ac:dyDescent="0.25">
      <c r="A333" s="47"/>
      <c r="B333" s="42"/>
      <c r="C333" s="45"/>
      <c r="D333" s="33" t="s">
        <v>5</v>
      </c>
      <c r="E333" s="10" t="s">
        <v>72</v>
      </c>
      <c r="F333" s="10" t="s">
        <v>68</v>
      </c>
      <c r="G333" s="10" t="s">
        <v>69</v>
      </c>
      <c r="H333" s="10" t="s">
        <v>70</v>
      </c>
      <c r="I333" s="10" t="s">
        <v>135</v>
      </c>
      <c r="J333" s="13"/>
      <c r="K333" s="13">
        <v>4762</v>
      </c>
      <c r="L333" s="13"/>
      <c r="M333" s="13"/>
      <c r="N333" s="45"/>
      <c r="O333" s="8"/>
    </row>
    <row r="334" spans="1:15" s="2" customFormat="1" ht="55.15" customHeight="1" x14ac:dyDescent="0.25">
      <c r="A334" s="47"/>
      <c r="B334" s="42"/>
      <c r="C334" s="45"/>
      <c r="D334" s="33" t="s">
        <v>6</v>
      </c>
      <c r="E334" s="10"/>
      <c r="F334" s="10"/>
      <c r="G334" s="10"/>
      <c r="H334" s="10"/>
      <c r="I334" s="10"/>
      <c r="J334" s="13"/>
      <c r="K334" s="13"/>
      <c r="L334" s="13"/>
      <c r="M334" s="13"/>
      <c r="N334" s="45"/>
      <c r="O334" s="8"/>
    </row>
    <row r="335" spans="1:15" s="2" customFormat="1" ht="55.15" customHeight="1" x14ac:dyDescent="0.25">
      <c r="A335" s="48"/>
      <c r="B335" s="43"/>
      <c r="C335" s="46"/>
      <c r="D335" s="14" t="s">
        <v>7</v>
      </c>
      <c r="E335" s="11"/>
      <c r="F335" s="11"/>
      <c r="G335" s="11"/>
      <c r="H335" s="11"/>
      <c r="I335" s="11"/>
      <c r="J335" s="5">
        <f t="shared" ref="J335:M335" si="112">J333+J332+J334</f>
        <v>0</v>
      </c>
      <c r="K335" s="5">
        <f t="shared" si="112"/>
        <v>79355</v>
      </c>
      <c r="L335" s="5">
        <f t="shared" si="112"/>
        <v>0</v>
      </c>
      <c r="M335" s="5">
        <f t="shared" si="112"/>
        <v>0</v>
      </c>
      <c r="N335" s="46"/>
      <c r="O335" s="8"/>
    </row>
    <row r="336" spans="1:15" s="2" customFormat="1" ht="55.15" customHeight="1" x14ac:dyDescent="0.25">
      <c r="A336" s="58">
        <v>72</v>
      </c>
      <c r="B336" s="51" t="s">
        <v>180</v>
      </c>
      <c r="C336" s="44" t="s">
        <v>11</v>
      </c>
      <c r="D336" s="34" t="s">
        <v>38</v>
      </c>
      <c r="E336" s="12" t="s">
        <v>72</v>
      </c>
      <c r="F336" s="12" t="s">
        <v>68</v>
      </c>
      <c r="G336" s="12" t="s">
        <v>69</v>
      </c>
      <c r="H336" s="12" t="s">
        <v>70</v>
      </c>
      <c r="I336" s="12" t="s">
        <v>181</v>
      </c>
      <c r="J336" s="13"/>
      <c r="K336" s="13">
        <v>363958</v>
      </c>
      <c r="L336" s="13"/>
      <c r="M336" s="13"/>
      <c r="N336" s="36"/>
      <c r="O336" s="8"/>
    </row>
    <row r="337" spans="1:15" s="2" customFormat="1" ht="37.5" customHeight="1" x14ac:dyDescent="0.25">
      <c r="A337" s="47"/>
      <c r="B337" s="52"/>
      <c r="C337" s="45"/>
      <c r="D337" s="35" t="s">
        <v>4</v>
      </c>
      <c r="E337" s="11"/>
      <c r="F337" s="11"/>
      <c r="G337" s="11"/>
      <c r="H337" s="11"/>
      <c r="I337" s="11"/>
      <c r="J337" s="5"/>
      <c r="K337" s="5"/>
      <c r="L337" s="5"/>
      <c r="M337" s="5"/>
      <c r="N337" s="36"/>
      <c r="O337" s="8"/>
    </row>
    <row r="338" spans="1:15" s="2" customFormat="1" ht="55.15" customHeight="1" x14ac:dyDescent="0.25">
      <c r="A338" s="47"/>
      <c r="B338" s="52"/>
      <c r="C338" s="45"/>
      <c r="D338" s="35" t="s">
        <v>5</v>
      </c>
      <c r="E338" s="11"/>
      <c r="F338" s="11"/>
      <c r="G338" s="11"/>
      <c r="H338" s="11"/>
      <c r="I338" s="11"/>
      <c r="J338" s="5"/>
      <c r="K338" s="5"/>
      <c r="L338" s="5"/>
      <c r="M338" s="5"/>
      <c r="N338" s="36"/>
      <c r="O338" s="8"/>
    </row>
    <row r="339" spans="1:15" s="2" customFormat="1" ht="36.75" customHeight="1" x14ac:dyDescent="0.25">
      <c r="A339" s="47"/>
      <c r="B339" s="52"/>
      <c r="C339" s="45"/>
      <c r="D339" s="35" t="s">
        <v>6</v>
      </c>
      <c r="E339" s="11"/>
      <c r="F339" s="11"/>
      <c r="G339" s="11"/>
      <c r="H339" s="11"/>
      <c r="I339" s="11"/>
      <c r="J339" s="5"/>
      <c r="K339" s="5"/>
      <c r="L339" s="5"/>
      <c r="M339" s="5"/>
      <c r="N339" s="36"/>
      <c r="O339" s="8"/>
    </row>
    <row r="340" spans="1:15" s="2" customFormat="1" ht="55.15" customHeight="1" x14ac:dyDescent="0.25">
      <c r="A340" s="48"/>
      <c r="B340" s="53"/>
      <c r="C340" s="46"/>
      <c r="D340" s="14" t="s">
        <v>7</v>
      </c>
      <c r="E340" s="11"/>
      <c r="F340" s="11"/>
      <c r="G340" s="11"/>
      <c r="H340" s="11"/>
      <c r="I340" s="11"/>
      <c r="J340" s="5">
        <f>J336+J337+J338+J339</f>
        <v>0</v>
      </c>
      <c r="K340" s="5">
        <f t="shared" ref="K340:M340" si="113">K336+K337+K338+K339</f>
        <v>363958</v>
      </c>
      <c r="L340" s="5">
        <f t="shared" si="113"/>
        <v>0</v>
      </c>
      <c r="M340" s="5">
        <f t="shared" si="113"/>
        <v>0</v>
      </c>
      <c r="N340" s="36"/>
      <c r="O340" s="8"/>
    </row>
    <row r="341" spans="1:15" s="2" customFormat="1" ht="55.15" customHeight="1" x14ac:dyDescent="0.25">
      <c r="A341" s="58">
        <v>73</v>
      </c>
      <c r="B341" s="51" t="s">
        <v>182</v>
      </c>
      <c r="C341" s="44" t="s">
        <v>11</v>
      </c>
      <c r="D341" s="34" t="s">
        <v>38</v>
      </c>
      <c r="E341" s="11"/>
      <c r="F341" s="11"/>
      <c r="G341" s="11"/>
      <c r="H341" s="11"/>
      <c r="I341" s="11"/>
      <c r="J341" s="5"/>
      <c r="K341" s="5"/>
      <c r="L341" s="5"/>
      <c r="M341" s="5"/>
      <c r="N341" s="36"/>
      <c r="O341" s="8"/>
    </row>
    <row r="342" spans="1:15" s="2" customFormat="1" ht="55.15" customHeight="1" x14ac:dyDescent="0.25">
      <c r="A342" s="47"/>
      <c r="B342" s="52"/>
      <c r="C342" s="45"/>
      <c r="D342" s="35" t="s">
        <v>4</v>
      </c>
      <c r="E342" s="11"/>
      <c r="F342" s="11"/>
      <c r="G342" s="11"/>
      <c r="H342" s="11"/>
      <c r="I342" s="11"/>
      <c r="J342" s="5"/>
      <c r="K342" s="5"/>
      <c r="L342" s="5"/>
      <c r="M342" s="5"/>
      <c r="N342" s="36"/>
      <c r="O342" s="8"/>
    </row>
    <row r="343" spans="1:15" s="2" customFormat="1" ht="55.15" customHeight="1" x14ac:dyDescent="0.25">
      <c r="A343" s="47"/>
      <c r="B343" s="52"/>
      <c r="C343" s="45"/>
      <c r="D343" s="35" t="s">
        <v>5</v>
      </c>
      <c r="E343" s="12" t="s">
        <v>72</v>
      </c>
      <c r="F343" s="12" t="s">
        <v>68</v>
      </c>
      <c r="G343" s="12" t="s">
        <v>69</v>
      </c>
      <c r="H343" s="12" t="s">
        <v>70</v>
      </c>
      <c r="I343" s="12" t="s">
        <v>143</v>
      </c>
      <c r="J343" s="13"/>
      <c r="K343" s="13">
        <v>56000</v>
      </c>
      <c r="L343" s="13"/>
      <c r="M343" s="13"/>
      <c r="N343" s="36"/>
      <c r="O343" s="8"/>
    </row>
    <row r="344" spans="1:15" s="2" customFormat="1" ht="55.15" customHeight="1" x14ac:dyDescent="0.25">
      <c r="A344" s="47"/>
      <c r="B344" s="52"/>
      <c r="C344" s="45"/>
      <c r="D344" s="35" t="s">
        <v>6</v>
      </c>
      <c r="E344" s="11"/>
      <c r="F344" s="11"/>
      <c r="G344" s="11"/>
      <c r="H344" s="11"/>
      <c r="I344" s="11"/>
      <c r="J344" s="5"/>
      <c r="K344" s="5"/>
      <c r="L344" s="5"/>
      <c r="M344" s="5"/>
      <c r="N344" s="36"/>
      <c r="O344" s="8"/>
    </row>
    <row r="345" spans="1:15" s="2" customFormat="1" ht="55.15" customHeight="1" x14ac:dyDescent="0.25">
      <c r="A345" s="48"/>
      <c r="B345" s="53"/>
      <c r="C345" s="46"/>
      <c r="D345" s="14" t="s">
        <v>7</v>
      </c>
      <c r="E345" s="11"/>
      <c r="F345" s="11"/>
      <c r="G345" s="11"/>
      <c r="H345" s="11"/>
      <c r="I345" s="11"/>
      <c r="J345" s="5">
        <f>J341+J342+J343+J344</f>
        <v>0</v>
      </c>
      <c r="K345" s="5">
        <f t="shared" ref="K345:M345" si="114">K341+K342+K343+K344</f>
        <v>56000</v>
      </c>
      <c r="L345" s="5">
        <f t="shared" si="114"/>
        <v>0</v>
      </c>
      <c r="M345" s="5">
        <f t="shared" si="114"/>
        <v>0</v>
      </c>
      <c r="N345" s="36"/>
      <c r="O345" s="8"/>
    </row>
    <row r="346" spans="1:15" s="2" customFormat="1" ht="55.15" customHeight="1" x14ac:dyDescent="0.25">
      <c r="A346" s="58"/>
      <c r="B346" s="69" t="s">
        <v>18</v>
      </c>
      <c r="C346" s="72"/>
      <c r="D346" s="6" t="s">
        <v>127</v>
      </c>
      <c r="E346" s="11"/>
      <c r="F346" s="11"/>
      <c r="G346" s="11"/>
      <c r="H346" s="11"/>
      <c r="I346" s="11"/>
      <c r="J346" s="5">
        <f>J347+J348+J349+J350</f>
        <v>145860829.20999998</v>
      </c>
      <c r="K346" s="5">
        <f t="shared" ref="K346" si="115">K347+K348+K349+K350</f>
        <v>137086002.28999999</v>
      </c>
      <c r="L346" s="5">
        <f t="shared" ref="L346" si="116">L347+L348+L349+L350</f>
        <v>121417535.37</v>
      </c>
      <c r="M346" s="5">
        <f t="shared" ref="M346" si="117">M347+M348+M349+M350</f>
        <v>113140616.97</v>
      </c>
      <c r="N346" s="65"/>
      <c r="O346" s="8"/>
    </row>
    <row r="347" spans="1:15" s="2" customFormat="1" ht="55.15" customHeight="1" x14ac:dyDescent="0.25">
      <c r="A347" s="47"/>
      <c r="B347" s="70"/>
      <c r="C347" s="73"/>
      <c r="D347" s="20" t="s">
        <v>38</v>
      </c>
      <c r="E347" s="12"/>
      <c r="F347" s="12"/>
      <c r="G347" s="12"/>
      <c r="H347" s="12"/>
      <c r="I347" s="12"/>
      <c r="J347" s="13">
        <f>J92+J129+J134+J167+J176+J186+J191+J246+J226+J231+J236+J301+J196+J201+J206+J341</f>
        <v>4745754.32</v>
      </c>
      <c r="K347" s="13">
        <f>K92+K129+K134+K167+K176+K186+K191+K246+K226+K231+K236+K301+K196+K201+K206+K336+K341</f>
        <v>2799679.25</v>
      </c>
      <c r="L347" s="13">
        <f t="shared" ref="L347:M347" si="118">L92+L129+L134+L167+L176+L186+L191+L246+L226+L231+L236+L301+L196+L201+L206+L336+L341</f>
        <v>5858502.1899999995</v>
      </c>
      <c r="M347" s="13">
        <f t="shared" si="118"/>
        <v>1623930.03</v>
      </c>
      <c r="N347" s="66"/>
      <c r="O347" s="8"/>
    </row>
    <row r="348" spans="1:15" s="2" customFormat="1" ht="55.15" customHeight="1" x14ac:dyDescent="0.25">
      <c r="A348" s="47"/>
      <c r="B348" s="70"/>
      <c r="C348" s="73"/>
      <c r="D348" s="21" t="s">
        <v>4</v>
      </c>
      <c r="E348" s="10"/>
      <c r="F348" s="10"/>
      <c r="G348" s="10"/>
      <c r="H348" s="10"/>
      <c r="I348" s="10"/>
      <c r="J348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J12+J16+J20+J24+J28+J32+J36+J40+J44+J48+J52+J56+J60+J64+J68+J72+J76+J80+J84+J88+J93+J97+J101+J105+J109+J113+J117+J121+J125+J130+J135+J139+J143+J147+J151+J155+J159+J163+J168+J172+J177+J187+J192+J247+J227+J232+J217+J257+J267+J282+J262+J302+J182+J197+J202+J207+J307+J287</f>
        <v>26823637.869999997</v>
      </c>
      <c r="K348" s="13">
        <f>K12+K16+K20+K24+K28+K32+K36+K40+K44+K48+K52+K56+K60+K64+K68+K72+K76+K80+K84+K88+K93+K97+K101+K105+K109+K113+K117+K121+K125+K130+K135+K139+K143+K147+K151+K155+K159+K163+K168+K172+K177+K187+K192+K247+K227+K232+K217+K257+K267+K282+K262+K302+K182+K197+K202+K207+K307+K312+K317+K322+K327+K332+K337+K342+K287</f>
        <v>20139342.079999998</v>
      </c>
      <c r="L348" s="13">
        <f>L12+L16+L20+L24+L28+L32+L36+L40+L44+L48+L52+L56+L60+L64+L68+L72+L76+L80+L84+L88+L93+L97+L101+L105+L109+L113+L117+L121+L125+L130+L135+L139+L143+L147+L151+L155+L159+L163+L168+L172+L177+L187+L192+L247+L227+L232+L217+L257+L267+L282+L262+L302+L182+L197+L202+L207+L307+L312+L317+L322+L327+L332+L337+L342</f>
        <v>21122080.240000002</v>
      </c>
      <c r="M348" s="13">
        <f>M12+M16+M20+M24+M28+M32+M36+M40+M44+M48+M52+M56+M60+M64+M68+M72+M76+M80+M84+M88+M93+M97+M101+M105+M109+M113+M117+M121+M125+M130+M135+M139+M143+M147+M151+M155+M159+M163+M168+M172+M177+M187+M192+M247+M227+M232+M217+M257+M267+M282+M262+M302+M182+M197+M202+M207+M307+M312+M317+M322+M327+M332+M337+M342</f>
        <v>17293618.940000001</v>
      </c>
      <c r="N348" s="66"/>
      <c r="O348" s="8"/>
    </row>
    <row r="349" spans="1:15" s="2" customFormat="1" ht="55.15" customHeight="1" x14ac:dyDescent="0.25">
      <c r="A349" s="47"/>
      <c r="B349" s="70"/>
      <c r="C349" s="73"/>
      <c r="D349" s="21" t="s">
        <v>5</v>
      </c>
      <c r="E349" s="10"/>
      <c r="F349" s="10"/>
      <c r="G349" s="10"/>
      <c r="H349" s="10"/>
      <c r="I349" s="10"/>
      <c r="J349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114291437.02</v>
      </c>
      <c r="K349" s="13">
        <f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+K313+K318+K323+K328+K333+K338+K343</f>
        <v>114146980.95999999</v>
      </c>
      <c r="L349" s="13">
        <f>L13+L17+L21+L25+L29+L33+L37+L41+L45+L49+L53+L57+L61+L65+L69+L73+L77+L81+L85+L89+L94+L98+L102+L106+L110+L114+L118+L122+L126+L131+L136+L140+L144+L148+L152+L156+L160+L164+L169+L173+L178+L188+L193+L213+L218+L223+L228+L233+L238+L243+L253+L258+L268+L273+L278+L283+L288+L298+L263+L303+L183+L198+L203+L208+L293+L308+L313+L318+L323+L328+L333+L338+L343</f>
        <v>94436952.939999998</v>
      </c>
      <c r="M349" s="13">
        <f>M13+M17+M21+M25+M29+M33+M37+M41+M45+M49+M53+M57+M61+M65+M69+M73+M77+M81+M85+M89+M94+M98+M102+M106+M110+M114+M118+M122+M126+M131+M136+M140+M144+M148+M152+M156+M160+M164+M169+M173+M178+M188+M193+M213+M218+M223+M228+M233+M238+M243+M253+M258+M268+M273+M278+M283+M288+M298+M263+M303+M183+M198+M203+M208+M293+M308+M313+M318+M323+M328+M333+M338+M343</f>
        <v>94223068</v>
      </c>
      <c r="N349" s="66"/>
      <c r="O349" s="8"/>
    </row>
    <row r="350" spans="1:15" s="2" customFormat="1" ht="55.15" customHeight="1" x14ac:dyDescent="0.25">
      <c r="A350" s="48"/>
      <c r="B350" s="71"/>
      <c r="C350" s="74"/>
      <c r="D350" s="21" t="s">
        <v>6</v>
      </c>
      <c r="E350" s="10"/>
      <c r="F350" s="10"/>
      <c r="G350" s="10"/>
      <c r="H350" s="10"/>
      <c r="I350" s="10"/>
      <c r="J350" s="13">
        <f>J14+J18+J22+J26+J30+J34+J38+J42+J46+J50+J54+J58+J62+J66+J70+J74+J78+J82+J86+J90+J95+J99+J103+J107+J111+J115+J119+J123+J127+J132+J137+J141+J145+J149+J153+J157+J161+J165+J170+J174+J179+J189+J194</f>
        <v>0</v>
      </c>
      <c r="K350" s="13">
        <f>K14+K18+K22+K26+K30+K34+K38+K42+K46+K50+K54+K58+K62+K66+K70+K74+K78+K82+K86+K90+K95+K99+K103+K107+K111+K115+K119+K123+K127+K132+K137+K141+K145+K149+K153+K157+K161+K165+K170+K174+K179+K189+K194+K339+K344</f>
        <v>0</v>
      </c>
      <c r="L350" s="13">
        <f>L14+L18+L22+L26+L30+L34+L38+L42+L46+L50+L54+L58+L62+L66+L70+L74+L78+L82+L86+L90+L95+L99+L103+L107+L111+L115+L119+L123+L127+L132+L137+L141+L145+L149+L153+L157+L161+L165+L170+L174+L179+L189+L194+L339+L344</f>
        <v>0</v>
      </c>
      <c r="M350" s="13">
        <f>M14+M18+M22+M26+M30+M34+M38+M42+M46+M50+M54+M58+M62+M66+M70+M74+M78+M82+M86+M90+M95+M99+M103+M107+M111+M115+M119+M123+M127+M132+M137+M141+M145+M149+M153+M157+M161+M165+M170+M174+M179+M189+M194+M339+M344</f>
        <v>0</v>
      </c>
      <c r="N350" s="67"/>
      <c r="O350" s="8"/>
    </row>
  </sheetData>
  <autoFilter ref="B10:N87">
    <filterColumn colId="8" showButton="0"/>
  </autoFilter>
  <mergeCells count="318">
    <mergeCell ref="A336:A340"/>
    <mergeCell ref="B336:B340"/>
    <mergeCell ref="C336:C340"/>
    <mergeCell ref="A341:A345"/>
    <mergeCell ref="B341:B345"/>
    <mergeCell ref="C341:C345"/>
    <mergeCell ref="A306:A310"/>
    <mergeCell ref="B306:B310"/>
    <mergeCell ref="C306:C310"/>
    <mergeCell ref="B311:B315"/>
    <mergeCell ref="C311:C315"/>
    <mergeCell ref="B331:B335"/>
    <mergeCell ref="C331:C335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  <mergeCell ref="A296:A300"/>
    <mergeCell ref="B296:B300"/>
    <mergeCell ref="C296:C300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A276:A280"/>
    <mergeCell ref="A286:A290"/>
    <mergeCell ref="J9:M9"/>
    <mergeCell ref="A291:A295"/>
    <mergeCell ref="B291:B295"/>
    <mergeCell ref="C291:C295"/>
    <mergeCell ref="N291:N295"/>
    <mergeCell ref="B246:B250"/>
    <mergeCell ref="C246:C250"/>
    <mergeCell ref="N246:N250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N236:N240"/>
    <mergeCell ref="N251:N255"/>
    <mergeCell ref="A346:A35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311:A315"/>
    <mergeCell ref="A241:A245"/>
    <mergeCell ref="A331:A335"/>
    <mergeCell ref="L10:L11"/>
    <mergeCell ref="A151:A154"/>
    <mergeCell ref="N134:N138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20:A23"/>
    <mergeCell ref="A105:A108"/>
    <mergeCell ref="E10:E11"/>
    <mergeCell ref="F10:F11"/>
    <mergeCell ref="G10:G11"/>
    <mergeCell ref="H10:H11"/>
    <mergeCell ref="I10:I11"/>
    <mergeCell ref="J10:J11"/>
    <mergeCell ref="K10:K11"/>
    <mergeCell ref="A117:A120"/>
    <mergeCell ref="C60:C63"/>
    <mergeCell ref="M10:M11"/>
    <mergeCell ref="E9:I9"/>
    <mergeCell ref="A9:A11"/>
    <mergeCell ref="B9:B11"/>
    <mergeCell ref="C9:C11"/>
    <mergeCell ref="D9:D11"/>
    <mergeCell ref="B20:B23"/>
    <mergeCell ref="C20:C23"/>
    <mergeCell ref="C88:C91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16:A19"/>
    <mergeCell ref="A24:A27"/>
    <mergeCell ref="A28:A31"/>
    <mergeCell ref="A32:A35"/>
    <mergeCell ref="A68:A71"/>
    <mergeCell ref="A121:A124"/>
    <mergeCell ref="A125:A128"/>
    <mergeCell ref="C97:C100"/>
    <mergeCell ref="N346:N350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46:B350"/>
    <mergeCell ref="C346:C350"/>
    <mergeCell ref="B211:B215"/>
    <mergeCell ref="C211:C215"/>
    <mergeCell ref="N211:N215"/>
    <mergeCell ref="B216:B220"/>
    <mergeCell ref="N143:N146"/>
    <mergeCell ref="N97:N100"/>
    <mergeCell ref="A301:A305"/>
    <mergeCell ref="B236:B240"/>
    <mergeCell ref="C236:C240"/>
    <mergeCell ref="B139:B142"/>
    <mergeCell ref="B143:B146"/>
    <mergeCell ref="N139:N142"/>
    <mergeCell ref="C139:C142"/>
    <mergeCell ref="C143:C146"/>
    <mergeCell ref="N113:N116"/>
    <mergeCell ref="N109:N112"/>
    <mergeCell ref="C105:C108"/>
    <mergeCell ref="N105:N108"/>
    <mergeCell ref="B113:B116"/>
    <mergeCell ref="C125:C128"/>
    <mergeCell ref="C121:C124"/>
    <mergeCell ref="C113:C116"/>
    <mergeCell ref="C117:C120"/>
    <mergeCell ref="N117:N120"/>
    <mergeCell ref="B109:B112"/>
    <mergeCell ref="C109:C112"/>
    <mergeCell ref="N64:N67"/>
    <mergeCell ref="B64:B67"/>
    <mergeCell ref="N101:N104"/>
    <mergeCell ref="B101:B104"/>
    <mergeCell ref="N48:N51"/>
    <mergeCell ref="N56:N59"/>
    <mergeCell ref="B48:B51"/>
    <mergeCell ref="C48:C51"/>
    <mergeCell ref="B117:B120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B68:B71"/>
    <mergeCell ref="N52:N55"/>
    <mergeCell ref="N20:N23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N68:N71"/>
    <mergeCell ref="N151:N154"/>
    <mergeCell ref="B151:B154"/>
    <mergeCell ref="C151:C154"/>
    <mergeCell ref="N125:N128"/>
    <mergeCell ref="N121:N124"/>
    <mergeCell ref="N92:N96"/>
    <mergeCell ref="N72:N75"/>
    <mergeCell ref="B163:B166"/>
    <mergeCell ref="C163:C166"/>
    <mergeCell ref="N60:N63"/>
    <mergeCell ref="C40:C43"/>
    <mergeCell ref="B28:B31"/>
    <mergeCell ref="C101:C104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A12:A15"/>
    <mergeCell ref="B12:B15"/>
    <mergeCell ref="C12:C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N281:N285"/>
    <mergeCell ref="C221:C225"/>
    <mergeCell ref="N221:N225"/>
    <mergeCell ref="B251:B255"/>
    <mergeCell ref="C251:C255"/>
    <mergeCell ref="N147:N150"/>
    <mergeCell ref="B155:B158"/>
    <mergeCell ref="C155:C158"/>
    <mergeCell ref="N266:N270"/>
    <mergeCell ref="B181:B185"/>
    <mergeCell ref="C181:C185"/>
    <mergeCell ref="N181:N185"/>
    <mergeCell ref="B241:B245"/>
    <mergeCell ref="N163:N166"/>
    <mergeCell ref="B159:B162"/>
    <mergeCell ref="C159:C162"/>
    <mergeCell ref="N159:N162"/>
    <mergeCell ref="C216:C220"/>
    <mergeCell ref="N216:N220"/>
    <mergeCell ref="B221:B225"/>
    <mergeCell ref="N331:N335"/>
    <mergeCell ref="A316:A320"/>
    <mergeCell ref="B316:B320"/>
    <mergeCell ref="C316:C320"/>
    <mergeCell ref="N316:N320"/>
    <mergeCell ref="A321:A325"/>
    <mergeCell ref="B321:B325"/>
    <mergeCell ref="C321:C325"/>
    <mergeCell ref="N321:N325"/>
    <mergeCell ref="A326:A330"/>
    <mergeCell ref="B326:B330"/>
    <mergeCell ref="C326:C330"/>
    <mergeCell ref="N326:N330"/>
    <mergeCell ref="N311:N315"/>
    <mergeCell ref="B147:B150"/>
    <mergeCell ref="B286:B290"/>
    <mergeCell ref="C286:C290"/>
    <mergeCell ref="N286:N290"/>
    <mergeCell ref="B281:B285"/>
    <mergeCell ref="C281:C28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2020-08-03T09:43:38Z</cp:lastPrinted>
  <dcterms:created xsi:type="dcterms:W3CDTF">2011-06-15T13:58:56Z</dcterms:created>
  <dcterms:modified xsi:type="dcterms:W3CDTF">2020-08-03T09:45:52Z</dcterms:modified>
</cp:coreProperties>
</file>