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Уточнение 2018 год пгт Погар\08 Август\"/>
    </mc:Choice>
  </mc:AlternateContent>
  <bookViews>
    <workbookView xWindow="480" yWindow="30" windowWidth="18195" windowHeight="11310" tabRatio="786"/>
  </bookViews>
  <sheets>
    <sheet name="Решение" sheetId="1" r:id="rId1"/>
    <sheet name="Прил1 (Дох5)" sheetId="9" r:id="rId2"/>
    <sheet name="Прил2 (Расх6)" sheetId="10" r:id="rId3"/>
    <sheet name="Прил3 (Расп7)" sheetId="11" r:id="rId4"/>
  </sheets>
  <definedNames>
    <definedName name="_xlnm._FilterDatabase" localSheetId="3" hidden="1">'Прил3 (Расп7)'!$A$15:$H$17</definedName>
    <definedName name="Z_17BFC29D_51AB_4CA7_ADBA_6ABDCF828448_.wvu.PrintArea" localSheetId="0" hidden="1">Решение!$A$1:$B$25</definedName>
    <definedName name="Z_17BFC29D_51AB_4CA7_ADBA_6ABDCF828448_.wvu.Rows" localSheetId="0" hidden="1">Решение!#REF!</definedName>
    <definedName name="_xlnm.Print_Titles" localSheetId="3">'Прил3 (Расп7)'!$14:$15</definedName>
    <definedName name="_xlnm.Print_Area" localSheetId="1">'Прил1 (Дох5)'!$A$1:$K$79</definedName>
    <definedName name="_xlnm.Print_Area" localSheetId="2">'Прил2 (Расх6)'!$A$1:$I$140</definedName>
    <definedName name="_xlnm.Print_Area" localSheetId="3">'Прил3 (Расп7)'!$A$1:$J$59</definedName>
    <definedName name="_xlnm.Print_Area" localSheetId="0">Решение!$A$1:$B$33</definedName>
  </definedNames>
  <calcPr calcId="162913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</workbook>
</file>

<file path=xl/calcChain.xml><?xml version="1.0" encoding="utf-8"?>
<calcChain xmlns="http://schemas.openxmlformats.org/spreadsheetml/2006/main">
  <c r="H30" i="11" l="1"/>
  <c r="H31" i="11"/>
  <c r="H49" i="11"/>
  <c r="H56" i="11"/>
  <c r="H57" i="11"/>
  <c r="H18" i="11"/>
  <c r="H19" i="11"/>
  <c r="H21" i="11"/>
  <c r="H22" i="11"/>
  <c r="J28" i="11"/>
  <c r="I28" i="11"/>
  <c r="I27" i="11" s="1"/>
  <c r="H28" i="11"/>
  <c r="H27" i="11" s="1"/>
  <c r="J27" i="11"/>
  <c r="G75" i="10" l="1"/>
  <c r="G74" i="10" s="1"/>
  <c r="G73" i="10" s="1"/>
  <c r="G78" i="10"/>
  <c r="G118" i="10"/>
  <c r="G117" i="10"/>
  <c r="G116" i="10" s="1"/>
  <c r="I77" i="9"/>
  <c r="I54" i="9"/>
  <c r="H47" i="11" l="1"/>
  <c r="H46" i="11" s="1"/>
  <c r="H45" i="11" s="1"/>
  <c r="H54" i="11"/>
  <c r="H53" i="11" s="1"/>
  <c r="H51" i="11"/>
  <c r="H50" i="11" s="1"/>
  <c r="H40" i="11"/>
  <c r="H39" i="11" s="1"/>
  <c r="H43" i="11"/>
  <c r="H42" i="11" s="1"/>
  <c r="H37" i="11"/>
  <c r="H36" i="11" s="1"/>
  <c r="H34" i="11"/>
  <c r="H33" i="11" s="1"/>
  <c r="H25" i="11"/>
  <c r="H24" i="11" s="1"/>
  <c r="H17" i="11" l="1"/>
  <c r="G77" i="10"/>
  <c r="G76" i="10" s="1"/>
  <c r="G114" i="10"/>
  <c r="G113" i="10" s="1"/>
  <c r="G44" i="10"/>
  <c r="G43" i="10" s="1"/>
  <c r="I64" i="9"/>
  <c r="I63" i="9" s="1"/>
  <c r="E3" i="11"/>
  <c r="H59" i="11" l="1"/>
  <c r="D3" i="10"/>
  <c r="I3" i="9"/>
  <c r="I138" i="10" l="1"/>
  <c r="I137" i="10" s="1"/>
  <c r="I136" i="10" s="1"/>
  <c r="I135" i="10" s="1"/>
  <c r="H138" i="10"/>
  <c r="H137" i="10" s="1"/>
  <c r="H136" i="10" s="1"/>
  <c r="H135" i="10" s="1"/>
  <c r="G138" i="10"/>
  <c r="G137" i="10" s="1"/>
  <c r="G136" i="10" s="1"/>
  <c r="G135" i="10" s="1"/>
  <c r="I133" i="10"/>
  <c r="I132" i="10" s="1"/>
  <c r="I131" i="10" s="1"/>
  <c r="I130" i="10" s="1"/>
  <c r="H133" i="10"/>
  <c r="H132" i="10" s="1"/>
  <c r="H131" i="10" s="1"/>
  <c r="H130" i="10" s="1"/>
  <c r="G133" i="10"/>
  <c r="G132" i="10" s="1"/>
  <c r="G131" i="10" s="1"/>
  <c r="G130" i="10" s="1"/>
  <c r="I128" i="10"/>
  <c r="I127" i="10" s="1"/>
  <c r="H128" i="10"/>
  <c r="H127" i="10" s="1"/>
  <c r="G128" i="10"/>
  <c r="G127" i="10" s="1"/>
  <c r="I125" i="10"/>
  <c r="I124" i="10" s="1"/>
  <c r="H125" i="10"/>
  <c r="H124" i="10" s="1"/>
  <c r="G125" i="10"/>
  <c r="G124" i="10" s="1"/>
  <c r="I122" i="10"/>
  <c r="I121" i="10" s="1"/>
  <c r="H122" i="10"/>
  <c r="H121" i="10" s="1"/>
  <c r="G122" i="10"/>
  <c r="G121" i="10" s="1"/>
  <c r="I111" i="10"/>
  <c r="I110" i="10" s="1"/>
  <c r="H111" i="10"/>
  <c r="H110" i="10" s="1"/>
  <c r="G111" i="10"/>
  <c r="G110" i="10" s="1"/>
  <c r="H108" i="10"/>
  <c r="G108" i="10"/>
  <c r="I108" i="10"/>
  <c r="I106" i="10"/>
  <c r="H106" i="10"/>
  <c r="H105" i="10" s="1"/>
  <c r="G106" i="10"/>
  <c r="I103" i="10"/>
  <c r="H103" i="10"/>
  <c r="G103" i="10"/>
  <c r="I101" i="10"/>
  <c r="H101" i="10"/>
  <c r="G101" i="10"/>
  <c r="I98" i="10"/>
  <c r="I97" i="10" s="1"/>
  <c r="H98" i="10"/>
  <c r="H97" i="10" s="1"/>
  <c r="G98" i="10"/>
  <c r="G97" i="10" s="1"/>
  <c r="I95" i="10"/>
  <c r="H95" i="10"/>
  <c r="G95" i="10"/>
  <c r="I93" i="10"/>
  <c r="H93" i="10"/>
  <c r="G93" i="10"/>
  <c r="I89" i="10"/>
  <c r="I88" i="10" s="1"/>
  <c r="H89" i="10"/>
  <c r="H88" i="10" s="1"/>
  <c r="G89" i="10"/>
  <c r="G88" i="10" s="1"/>
  <c r="I86" i="10"/>
  <c r="I85" i="10" s="1"/>
  <c r="H86" i="10"/>
  <c r="H85" i="10" s="1"/>
  <c r="G86" i="10"/>
  <c r="G85" i="10" s="1"/>
  <c r="I83" i="10"/>
  <c r="I82" i="10" s="1"/>
  <c r="H83" i="10"/>
  <c r="H82" i="10" s="1"/>
  <c r="G83" i="10"/>
  <c r="G82" i="10" s="1"/>
  <c r="I80" i="10"/>
  <c r="I79" i="10" s="1"/>
  <c r="H80" i="10"/>
  <c r="H79" i="10" s="1"/>
  <c r="G80" i="10"/>
  <c r="G79" i="10" s="1"/>
  <c r="G72" i="10" s="1"/>
  <c r="I70" i="10"/>
  <c r="I69" i="10" s="1"/>
  <c r="I68" i="10" s="1"/>
  <c r="H70" i="10"/>
  <c r="H69" i="10" s="1"/>
  <c r="H68" i="10" s="1"/>
  <c r="G70" i="10"/>
  <c r="G69" i="10" s="1"/>
  <c r="G68" i="10" s="1"/>
  <c r="I65" i="10"/>
  <c r="I64" i="10" s="1"/>
  <c r="H65" i="10"/>
  <c r="H64" i="10" s="1"/>
  <c r="G65" i="10"/>
  <c r="G64" i="10" s="1"/>
  <c r="I62" i="10"/>
  <c r="I61" i="10" s="1"/>
  <c r="H62" i="10"/>
  <c r="H61" i="10" s="1"/>
  <c r="G62" i="10"/>
  <c r="G61" i="10" s="1"/>
  <c r="I59" i="10"/>
  <c r="I58" i="10" s="1"/>
  <c r="H59" i="10"/>
  <c r="H58" i="10" s="1"/>
  <c r="G59" i="10"/>
  <c r="G58" i="10" s="1"/>
  <c r="I55" i="10"/>
  <c r="G55" i="10"/>
  <c r="H55" i="10"/>
  <c r="I53" i="10"/>
  <c r="H53" i="10"/>
  <c r="G53" i="10"/>
  <c r="I50" i="10"/>
  <c r="I49" i="10" s="1"/>
  <c r="H50" i="10"/>
  <c r="H49" i="10" s="1"/>
  <c r="G50" i="10"/>
  <c r="G49" i="10" s="1"/>
  <c r="I47" i="10"/>
  <c r="I46" i="10" s="1"/>
  <c r="H47" i="10"/>
  <c r="H46" i="10" s="1"/>
  <c r="G47" i="10"/>
  <c r="G46" i="10" s="1"/>
  <c r="I39" i="10"/>
  <c r="I38" i="10" s="1"/>
  <c r="I37" i="10" s="1"/>
  <c r="I36" i="10" s="1"/>
  <c r="H39" i="10"/>
  <c r="H38" i="10" s="1"/>
  <c r="H37" i="10" s="1"/>
  <c r="H36" i="10" s="1"/>
  <c r="G39" i="10"/>
  <c r="G38" i="10" s="1"/>
  <c r="G37" i="10" s="1"/>
  <c r="G36" i="10" s="1"/>
  <c r="I34" i="10"/>
  <c r="I33" i="10" s="1"/>
  <c r="H34" i="10"/>
  <c r="H33" i="10" s="1"/>
  <c r="G34" i="10"/>
  <c r="G33" i="10" s="1"/>
  <c r="I31" i="10"/>
  <c r="I30" i="10" s="1"/>
  <c r="H31" i="10"/>
  <c r="H30" i="10" s="1"/>
  <c r="G31" i="10"/>
  <c r="G30" i="10" s="1"/>
  <c r="I28" i="10"/>
  <c r="I27" i="10" s="1"/>
  <c r="H28" i="10"/>
  <c r="H27" i="10" s="1"/>
  <c r="G28" i="10"/>
  <c r="G27" i="10" s="1"/>
  <c r="I25" i="10"/>
  <c r="I24" i="10" s="1"/>
  <c r="H25" i="10"/>
  <c r="H24" i="10" s="1"/>
  <c r="G25" i="10"/>
  <c r="G24" i="10" s="1"/>
  <c r="I21" i="10"/>
  <c r="I20" i="10" s="1"/>
  <c r="I19" i="10" s="1"/>
  <c r="H21" i="10"/>
  <c r="H20" i="10" s="1"/>
  <c r="H19" i="10" s="1"/>
  <c r="G21" i="10"/>
  <c r="G20" i="10" s="1"/>
  <c r="G19" i="10" s="1"/>
  <c r="K75" i="9"/>
  <c r="J75" i="9"/>
  <c r="I75" i="9"/>
  <c r="K72" i="9"/>
  <c r="K71" i="9" s="1"/>
  <c r="J72" i="9"/>
  <c r="J71" i="9" s="1"/>
  <c r="I72" i="9"/>
  <c r="I71" i="9" s="1"/>
  <c r="K64" i="9"/>
  <c r="K63" i="9" s="1"/>
  <c r="J64" i="9"/>
  <c r="J63" i="9" s="1"/>
  <c r="K61" i="9"/>
  <c r="K60" i="9" s="1"/>
  <c r="J61" i="9"/>
  <c r="J60" i="9" s="1"/>
  <c r="I61" i="9"/>
  <c r="I60" i="9" s="1"/>
  <c r="I59" i="9" s="1"/>
  <c r="I58" i="9" s="1"/>
  <c r="K52" i="9"/>
  <c r="K51" i="9" s="1"/>
  <c r="K50" i="9" s="1"/>
  <c r="J52" i="9"/>
  <c r="J51" i="9" s="1"/>
  <c r="J50" i="9" s="1"/>
  <c r="I52" i="9"/>
  <c r="I51" i="9" s="1"/>
  <c r="I50" i="9" s="1"/>
  <c r="K46" i="9"/>
  <c r="J46" i="9"/>
  <c r="I46" i="9"/>
  <c r="K44" i="9"/>
  <c r="J44" i="9"/>
  <c r="I44" i="9"/>
  <c r="K41" i="9"/>
  <c r="K39" i="9" s="1"/>
  <c r="J41" i="9"/>
  <c r="J39" i="9" s="1"/>
  <c r="I41" i="9"/>
  <c r="I39" i="9" s="1"/>
  <c r="K37" i="9"/>
  <c r="J37" i="9"/>
  <c r="I37" i="9"/>
  <c r="K35" i="9"/>
  <c r="J35" i="9"/>
  <c r="I35" i="9"/>
  <c r="K32" i="9"/>
  <c r="K31" i="9" s="1"/>
  <c r="J32" i="9"/>
  <c r="J31" i="9" s="1"/>
  <c r="I32" i="9"/>
  <c r="I31" i="9" s="1"/>
  <c r="K29" i="9"/>
  <c r="K28" i="9" s="1"/>
  <c r="J29" i="9"/>
  <c r="J28" i="9" s="1"/>
  <c r="I29" i="9"/>
  <c r="I28" i="9" s="1"/>
  <c r="K23" i="9"/>
  <c r="K22" i="9" s="1"/>
  <c r="J23" i="9"/>
  <c r="J22" i="9" s="1"/>
  <c r="I23" i="9"/>
  <c r="I22" i="9" s="1"/>
  <c r="K18" i="9"/>
  <c r="J18" i="9"/>
  <c r="I18" i="9"/>
  <c r="G100" i="10" l="1"/>
  <c r="I100" i="10"/>
  <c r="I23" i="10"/>
  <c r="I18" i="10" s="1"/>
  <c r="G52" i="10"/>
  <c r="G42" i="10" s="1"/>
  <c r="I52" i="10"/>
  <c r="I42" i="10" s="1"/>
  <c r="H57" i="10"/>
  <c r="H92" i="10"/>
  <c r="G92" i="10"/>
  <c r="H100" i="10"/>
  <c r="G105" i="10"/>
  <c r="G91" i="10" s="1"/>
  <c r="I34" i="9"/>
  <c r="H120" i="10"/>
  <c r="H119" i="10" s="1"/>
  <c r="H52" i="10"/>
  <c r="H42" i="10" s="1"/>
  <c r="G120" i="10"/>
  <c r="G119" i="10" s="1"/>
  <c r="I120" i="10"/>
  <c r="I119" i="10" s="1"/>
  <c r="I105" i="10"/>
  <c r="G23" i="10"/>
  <c r="G18" i="10" s="1"/>
  <c r="H23" i="10"/>
  <c r="H18" i="10" s="1"/>
  <c r="G57" i="10"/>
  <c r="I92" i="10"/>
  <c r="K34" i="9"/>
  <c r="K43" i="9"/>
  <c r="K17" i="9" s="1"/>
  <c r="I43" i="9"/>
  <c r="I17" i="9" s="1"/>
  <c r="J34" i="9"/>
  <c r="J43" i="9"/>
  <c r="K59" i="9"/>
  <c r="K58" i="9" s="1"/>
  <c r="I72" i="10"/>
  <c r="I57" i="10"/>
  <c r="H72" i="10"/>
  <c r="J59" i="9"/>
  <c r="J58" i="9" s="1"/>
  <c r="H91" i="10" l="1"/>
  <c r="H67" i="10" s="1"/>
  <c r="G67" i="10"/>
  <c r="G41" i="10"/>
  <c r="I79" i="9"/>
  <c r="H41" i="10"/>
  <c r="I91" i="10"/>
  <c r="I67" i="10" s="1"/>
  <c r="I41" i="10"/>
  <c r="K79" i="9"/>
  <c r="J17" i="9"/>
  <c r="J79" i="9" s="1"/>
  <c r="G140" i="10" l="1"/>
  <c r="I140" i="10"/>
  <c r="H140" i="10"/>
</calcChain>
</file>

<file path=xl/sharedStrings.xml><?xml version="1.0" encoding="utf-8"?>
<sst xmlns="http://schemas.openxmlformats.org/spreadsheetml/2006/main" count="1125" uniqueCount="324">
  <si>
    <t>РЕШИЛ:</t>
  </si>
  <si>
    <t>ИТОГО</t>
  </si>
  <si>
    <t>01</t>
  </si>
  <si>
    <t>13</t>
  </si>
  <si>
    <t>11</t>
  </si>
  <si>
    <t>600</t>
  </si>
  <si>
    <t>Спортивно-оздоровительные комплексы и центры</t>
  </si>
  <si>
    <t>10</t>
  </si>
  <si>
    <t>300</t>
  </si>
  <si>
    <t>04</t>
  </si>
  <si>
    <t>08</t>
  </si>
  <si>
    <t>540</t>
  </si>
  <si>
    <t>Иные межбюджетные трансферты</t>
  </si>
  <si>
    <t>500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</si>
  <si>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</si>
  <si>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</si>
  <si>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</si>
  <si>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</si>
  <si>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</si>
  <si>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</si>
  <si>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</si>
  <si>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</si>
  <si>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Организация и содержание мест захоронения (кладбищ)</t>
  </si>
  <si>
    <t>Озеленение территории</t>
  </si>
  <si>
    <t>12</t>
  </si>
  <si>
    <t>Мероприятия по землеустройству и землепользованию</t>
  </si>
  <si>
    <t>09</t>
  </si>
  <si>
    <t>Развитие и совершенствование сети автомобильных дорог местного значения</t>
  </si>
  <si>
    <t>00</t>
  </si>
  <si>
    <t>Мероприятия в сфере пожарной безопасности</t>
  </si>
  <si>
    <t>870</t>
  </si>
  <si>
    <t>Резервные фонды</t>
  </si>
  <si>
    <t>02</t>
  </si>
  <si>
    <t>ВР</t>
  </si>
  <si>
    <t>ЦСР</t>
  </si>
  <si>
    <t>Пр</t>
  </si>
  <si>
    <t>Рз</t>
  </si>
  <si>
    <t>КВСР</t>
  </si>
  <si>
    <t>Наименование</t>
  </si>
  <si>
    <t>(рублей)</t>
  </si>
  <si>
    <t>2. Настоящее  решение вступает  в силу  со  дня  его  подписания.</t>
  </si>
  <si>
    <t>919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</si>
  <si>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</si>
  <si>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</si>
  <si>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</si>
  <si>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 xml:space="preserve">Иные бюджетные ассигнования </t>
  </si>
  <si>
    <t>Резервные средства</t>
  </si>
  <si>
    <t>Межбюджетные трансферты</t>
  </si>
  <si>
    <t>Предоставление субсидий муниципальным бюджетам,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</si>
  <si>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</si>
  <si>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Предоставление субсидий бюджетным, автономным учреждениям и иным некоммерческим организациям</t>
  </si>
  <si>
    <t>РОССИЙСКАЯ ФЕДЕРАЦИЯ</t>
  </si>
  <si>
    <t>3. Настоящее решение разместить на сайте администрации Погарского района в сети Интернет.</t>
  </si>
  <si>
    <t xml:space="preserve">                                                                                                                                                                                             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</si>
  <si>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</si>
  <si>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</si>
  <si>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</si>
  <si>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Приложение 1</t>
  </si>
  <si>
    <t>Обеспечение сохранности автомобильных дорог местного значения и условий безопасного движения по ним</t>
  </si>
  <si>
    <t>ПОГАРСКОГО РАЙОНА</t>
  </si>
  <si>
    <t>БРЯНСКОЙ ОБЛАСТИ</t>
  </si>
  <si>
    <t>Обеспечение мероприятий по капитальному ремонту многоквартирных домов</t>
  </si>
  <si>
    <t>02 0 00 S9601</t>
  </si>
  <si>
    <t>РЕШЕНИЕ</t>
  </si>
  <si>
    <t>к Решению Совета народных депутатов посёлка Погар</t>
  </si>
  <si>
    <t>пгт Погар</t>
  </si>
  <si>
    <t>Код бюджетной классификации Российской Федерации</t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</si>
  <si>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</si>
  <si>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</si>
  <si>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</si>
  <si>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</si>
  <si>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</si>
  <si>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</si>
  <si>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</si>
  <si>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</si>
  <si>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</si>
  <si>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</si>
  <si>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</si>
  <si>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</si>
  <si>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</si>
  <si>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</si>
  <si>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</si>
  <si>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</si>
  <si>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</si>
  <si>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</si>
  <si>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</si>
  <si>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</si>
  <si>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</si>
  <si>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</si>
  <si>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</si>
  <si>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</si>
  <si>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</si>
  <si>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</si>
  <si>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</si>
  <si>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</si>
  <si>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</si>
  <si>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</si>
  <si>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</si>
  <si>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</si>
  <si>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</si>
  <si>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</si>
  <si>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</si>
  <si>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</si>
  <si>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</si>
  <si>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</si>
  <si>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</si>
  <si>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</si>
  <si>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</si>
  <si>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</si>
  <si>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</si>
  <si>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</si>
  <si>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</si>
  <si>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</si>
  <si>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</si>
  <si>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</si>
  <si>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</si>
  <si>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</si>
  <si>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</si>
  <si>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015 1 11 05035 13 0000 120</t>
  </si>
  <si>
    <t>015111070151000000 000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</si>
  <si>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</si>
  <si>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</si>
  <si>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</si>
  <si>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</si>
  <si>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</si>
  <si>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</si>
  <si>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</si>
  <si>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</si>
  <si>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</si>
  <si>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</si>
  <si>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субьектов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</si>
  <si>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</si>
  <si>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</si>
  <si>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</si>
  <si>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</si>
  <si>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</si>
  <si>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</si>
  <si>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СОВЕТ НАРОДНЫХ ДЕПУТАТОВ ПОСЁЛКА ПОГАР</t>
  </si>
  <si>
    <t>182 1 05 03000 00 0000 110</t>
  </si>
  <si>
    <t>182 1 05 03010 01 0000 110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</si>
  <si>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</si>
  <si>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</si>
  <si>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006 1 11 05013 13 0000 120</t>
  </si>
  <si>
    <t>Субсидии некоммерческим организациям (за исключением государственных (муниципальных) учреждений)</t>
  </si>
  <si>
    <t>630</t>
  </si>
  <si>
    <t>Мероприятия по обеспечению населения бытовыми услугами</t>
  </si>
  <si>
    <t>000 2 02 30024 13 0000 151</t>
  </si>
  <si>
    <t>000 2 02 30024 00 0000 151</t>
  </si>
  <si>
    <t>000 2 02 30000 00 0000 151</t>
  </si>
  <si>
    <t>320</t>
  </si>
  <si>
    <t>Социальные выплаты гражданам, кроме публичных нормативных социальных выплат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</si>
  <si>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</si>
  <si>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</si>
  <si>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920 2 02 49999 13 0000 151</t>
  </si>
  <si>
    <t>000 2 02 40000 00 0000 151</t>
  </si>
  <si>
    <t>Субсидии бюджетам бюджетной системы Российской Федерации (межбюджетные субсидии)</t>
  </si>
  <si>
    <t>000 2 02 20000 00 0000 151</t>
  </si>
  <si>
    <t>244</t>
  </si>
  <si>
    <t>Приобретение специализированной техники жилищно-коммунального комплекса</t>
  </si>
  <si>
    <t>000 2 02 15002 13 0000 151</t>
  </si>
  <si>
    <t>000 2 02 15002 00 0000 151</t>
  </si>
  <si>
    <t>000 2 02 15000 00 0000 151</t>
  </si>
  <si>
    <t>920 1 13 02995 13 0000 130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</si>
  <si>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</si>
  <si>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</si>
  <si>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</si>
  <si>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</si>
  <si>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Уплата иных платежей</t>
  </si>
  <si>
    <t>853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</si>
  <si>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</si>
  <si>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и проведение выборов и референдумов</t>
  </si>
  <si>
    <t>880</t>
  </si>
  <si>
    <t>Специальные расходы</t>
  </si>
  <si>
    <t>Софинансирование объектов капитальных вложений муниципальной собственности</t>
  </si>
  <si>
    <t>410</t>
  </si>
  <si>
    <t>400</t>
  </si>
  <si>
    <t>Бюджетные инвестиции</t>
  </si>
  <si>
    <t>02 0 00 S1270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</si>
  <si>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</si>
  <si>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«О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</si>
  <si>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1. Внести в решение Совета народных депутатов поселка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 следующие изменения:</t>
  </si>
  <si>
    <t>заменить словами:</t>
  </si>
  <si>
    <r>
      <t xml:space="preserve">1.1. В </t>
    </r>
    <r>
      <rPr>
        <b/>
        <sz val="14"/>
        <rFont val="Times New Roman"/>
        <family val="1"/>
        <charset val="204"/>
      </rPr>
      <t>Пункте 1</t>
    </r>
    <r>
      <rPr>
        <sz val="14"/>
        <rFont val="Times New Roman"/>
        <family val="1"/>
        <charset val="204"/>
      </rPr>
      <t xml:space="preserve"> слова:</t>
    </r>
  </si>
  <si>
    <t xml:space="preserve">к решению Совета народных депутатов посёлка Погар </t>
  </si>
  <si>
    <t>от 27.12.2017 г. №3-130</t>
  </si>
  <si>
    <t>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</si>
  <si>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План 2018 год</t>
  </si>
  <si>
    <t>План 2019 год</t>
  </si>
  <si>
    <t>План 2020 год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</si>
  <si>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</si>
  <si>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</si>
  <si>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</si>
  <si>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</si>
  <si>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либо иной платы за передачу в возмездное пользование государственного и муниципальногоимущества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</si>
  <si>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</si>
  <si>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006 1 14 06000 00 0000 430</t>
  </si>
  <si>
    <t>006 1 14 06010 00 0000 430</t>
  </si>
  <si>
    <t>006 1 14 06013 13 0000 430</t>
  </si>
  <si>
    <t>Субвенция бюджетам городских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, уполномоченных составлять протоколы об административных правонарушениях</t>
  </si>
  <si>
    <t>«О бюджете муниципального образования «Погарское городское поселение Погарского района Брянской области» на 2018 год и на плановый период 
2019 и 2020 годов»</t>
  </si>
  <si>
    <t>БЮДЖЕТА МУНИЦИПАЛЬНОГО ОБРАЗОВАНИЯ «ПОГАРСКОЕ ГОРОДСКОЕ ПОСЕЛЕНИЕ ПОГАРСКОГО РАЙОНА БРЯНСКОЙ ОБЛАСТИ» НА 2018 ГОД И НА ПЛАНОВЫЙ ПЕРИОД 2019 И 2020 ГОДОВ</t>
  </si>
  <si>
    <t>План 2018 года</t>
  </si>
  <si>
    <t>План 2019 года</t>
  </si>
  <si>
    <t>План 2020 года</t>
  </si>
  <si>
    <t>ОБЩЕГОСУДАРСТВЕННЫЕ ВОПРОСЫ</t>
  </si>
  <si>
    <t>РЕЗЕРВНЫЕ ФОНДЫ</t>
  </si>
  <si>
    <t>Резервный фонд местной администрации</t>
  </si>
  <si>
    <t>07 0 00 83030</t>
  </si>
  <si>
    <t>ДРУГИЕ ОБЩЕГОСУДАРСТВЕННЫЕ ВОПРОСЫ</t>
  </si>
  <si>
    <t>02 0 00 80060</t>
  </si>
  <si>
    <t>Информационное обеспечение деятельности органов местного самоуправления</t>
  </si>
  <si>
    <t>02 0 00 80070</t>
  </si>
  <si>
    <t>Членские взносы некоммерческим организациям</t>
  </si>
  <si>
    <t>02 0 00 81410</t>
  </si>
  <si>
    <t>НАЦИОНАЛЬНАЯ БЕЗОПАСНОСТЬ И ПРАВООХРАНИТЕЛЬНАЯ ДЕЯТЕЛЬНОСТЬ</t>
  </si>
  <si>
    <t>ОБЕСПЕЧЕНИЕ ПОЖАРНОЙ БЕЗОПАСНОСТИ</t>
  </si>
  <si>
    <t>02 0 00 81140</t>
  </si>
  <si>
    <t>НАЦИОНАЛЬНАЯ ЭКОНОМИКА</t>
  </si>
  <si>
    <t>ДОРОЖНОЕ ХОЗЯЙСТВО (ДОРОЖНЫЕ ФОНДЫ)</t>
  </si>
  <si>
    <t>Повышение безопасности дорожного движения</t>
  </si>
  <si>
    <t>02 0 00 81660</t>
  </si>
  <si>
    <t>02 0 00 81600</t>
  </si>
  <si>
    <t>02 0 00 81610</t>
  </si>
  <si>
    <t>ДРУГИЕ ВОПРОСЫ В ОБЛАСТИ НАЦИОНАЛЬНОЙ ЭКОНОМИКИ</t>
  </si>
  <si>
    <t>02 0 00 80900</t>
  </si>
  <si>
    <t>02 0 00 80910</t>
  </si>
  <si>
    <t>ЖИЛИЩНО-КОММУНАЛЬНОЕ ХОЗЯЙСТВО</t>
  </si>
  <si>
    <t>ЖИЛИЩНОЕ ХОЗЯЙСТВО</t>
  </si>
  <si>
    <t>КОММУНАЛЬНОЕ  ХОЗЯЙСТВО</t>
  </si>
  <si>
    <t>02 0 00 81810</t>
  </si>
  <si>
    <t>Капитальные вложения в объекты государственной
(муниципальной) собственности</t>
  </si>
  <si>
    <t>БЛАГОУСТРОЙСТВО</t>
  </si>
  <si>
    <t>Организация и обеспечение освещения улиц</t>
  </si>
  <si>
    <t>02 0 00 81690</t>
  </si>
  <si>
    <t>02 0 00 81700</t>
  </si>
  <si>
    <t>02 0 00 81710</t>
  </si>
  <si>
    <t>Мероприятия по благоустройству</t>
  </si>
  <si>
    <t>02 0 00 81730</t>
  </si>
  <si>
    <t>КУЛЬТУРА, КИНЕМАТОГРАФИЯ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</si>
  <si>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</si>
  <si>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</si>
  <si>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</si>
  <si>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</si>
  <si>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</si>
  <si>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 xml:space="preserve">СОЦИАЛЬНАЯ ПОЛИТИКА </t>
  </si>
  <si>
    <t xml:space="preserve">ПЕНСИОННОЕ ОБЕСПЕЧЕНИЕ 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</si>
  <si>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</si>
  <si>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</si>
  <si>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</si>
  <si>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ФИЗИЧЕСКАЯ КУЛЬТУРА И СПОРТ</t>
  </si>
  <si>
    <t xml:space="preserve">ФИЗИЧЕСКАЯ КУЛЬТУРА </t>
  </si>
  <si>
    <t>02 0 00 80600</t>
  </si>
  <si>
    <t>Субсидии бюджетным учреждениям</t>
  </si>
  <si>
    <t>610</t>
  </si>
  <si>
    <t>ИЗМЕНЕНИЕ ПРОГНОЗИРУЕМЫХ ДОХОДОВ БЮДЖЕТА МУНИЦИПАЛЬНОГО ОБРАЗОВАНИЯ «ПОГАРСКОЕ ГОРОДСКОЕ ПОСЕЛЕНИЕ ПОГАРСКОГО РАЙОНА БРЯНСКОЙ ОБЛАСТИ» НА 2018 ГОД И ПЛАНОВЫЙ ПЕРИОД 2019 И 2020 ГОДОВ</t>
  </si>
  <si>
    <t>МП</t>
  </si>
  <si>
    <t>ППМП</t>
  </si>
  <si>
    <t>ОМ</t>
  </si>
  <si>
    <t>НР</t>
  </si>
  <si>
    <t xml:space="preserve"> 2018 год</t>
  </si>
  <si>
    <t xml:space="preserve"> 2019 год</t>
  </si>
  <si>
    <t xml:space="preserve"> 2020 год</t>
  </si>
  <si>
    <t>3</t>
  </si>
  <si>
    <t>4</t>
  </si>
  <si>
    <t>РЕАЛИЗАЦИЯ ПОЛНОМОЧИЙ ПОГАРСКОГО ГОРОДСКОГО ПОСЕЛЕНИЯ (2018-2020)</t>
  </si>
  <si>
    <t>0</t>
  </si>
  <si>
    <t>Приложение 3</t>
  </si>
  <si>
    <t>ИЗМЕНЕНИЕ ВЕДОМСТВЕННОЙ СТРУКТУРЫ РАСХОДОВ</t>
  </si>
  <si>
    <t>ИЗМЕНЕНИЕ РАСПРЕДЕЛЕНИЯ РАСХОДОВ БЮДЖЕТА МУНИЦИПАЛЬНОГО ОБРАЗОВАНИЯ «ПОГАРСКОЕ ГОРОДСКОЕ ПОСЕЛЕНИЕ ПОГАРСКОГО РАЙОНА БРЯНСКОЙ ОБЛАСТИ»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</si>
  <si>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r>
      <t xml:space="preserve">1.2. </t>
    </r>
    <r>
      <rPr>
        <b/>
        <sz val="14"/>
        <rFont val="Times New Roman"/>
        <family val="1"/>
        <charset val="204"/>
      </rPr>
      <t>Пункт 9</t>
    </r>
    <r>
      <rPr>
        <sz val="14"/>
        <rFont val="Times New Roman"/>
        <family val="1"/>
        <charset val="204"/>
      </rPr>
      <t xml:space="preserve"> изложить в редакции:</t>
    </r>
  </si>
  <si>
    <t>919 2 02 25555 13 0000 151</t>
  </si>
  <si>
    <t>919 2 02 25527 13 0000 151</t>
  </si>
  <si>
    <t>919 2 02 20216 13 0000 151</t>
  </si>
  <si>
    <t>919 2 02 20077 13 0000 151</t>
  </si>
  <si>
    <t>02 0 00 16170</t>
  </si>
  <si>
    <t>Обеспечение сохранности автомобильных дорог местного значения и условий безопасности движения по ним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</si>
  <si>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</si>
  <si>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местного бюджета</t>
  </si>
  <si>
    <t>Мероприятия в сфере коммунального хозяйства</t>
  </si>
  <si>
    <t>02 0 00 81740</t>
  </si>
  <si>
    <t>Бюджетные инвестиции в объекты капитального строительства муниципальной собственности</t>
  </si>
  <si>
    <t>02 0 00 81680</t>
  </si>
  <si>
    <t>05 0 00 L5270</t>
  </si>
  <si>
    <t>06 0 00 L5550</t>
  </si>
  <si>
    <t>06 0 00 R5550</t>
  </si>
  <si>
    <t>06</t>
  </si>
  <si>
    <t>16170</t>
  </si>
  <si>
    <t>ФОРМИРОВАНИЕ СОВРЕМЕННОЙ ГОРОДСКОЙ СРЕДЫ НА ТЕРРИТОРИИ МО «ПОГАРСКОЕ ГОРОДСКОЕ ПОСЕЛЕНИЕ» НА 2018-2022 Г.</t>
  </si>
  <si>
    <t>СОЗДАНИЕ УСЛОВИЙ ДЛЯ РАЗВИТИЯ МАЛОГО И СРЕДНЕГО ПРЕДПРИНИМАТЕЛЬСТВА НА ТЕРРИТОРИИ МОНОГОРОДА ПОГАР НА 2016-2018 ГОДЫ</t>
  </si>
  <si>
    <t>81680</t>
  </si>
  <si>
    <t>81740</t>
  </si>
  <si>
    <t>L5270</t>
  </si>
  <si>
    <t>L5550</t>
  </si>
  <si>
    <t>R5550</t>
  </si>
  <si>
    <t>от 07.08.2018 года №3-147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</si>
  <si>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 (в редакции решения от 13.03.2018 года №3-140), в целях приведения бюджета муниципального образования «Погарское городское поселение Погарского района Брянской области» на 2018 год и на плановый период 2019 и 2020 годов в соответствие с действующим законодательством, Совет народных депутатов посёлка Погар</t>
  </si>
  <si>
    <r>
      <t xml:space="preserve">       Установить объем бюджетных ассигнований дорожного фонда бюджета муниципального образования «Погарское городское поселение Погарского района Брянской области» на 2018 год в сумме </t>
    </r>
    <r>
      <rPr>
        <b/>
        <sz val="14"/>
        <rFont val="Times New Roman"/>
        <family val="1"/>
        <charset val="204"/>
      </rPr>
      <t>19 458 937,98</t>
    </r>
    <r>
      <rPr>
        <sz val="14"/>
        <rFont val="Times New Roman"/>
        <family val="1"/>
        <charset val="204"/>
      </rPr>
      <t xml:space="preserve"> рублей, на 2019 год в сумме </t>
    </r>
    <r>
      <rPr>
        <b/>
        <sz val="14"/>
        <rFont val="Times New Roman"/>
        <family val="1"/>
        <charset val="204"/>
      </rPr>
      <t>7 720 000</t>
    </r>
    <r>
      <rPr>
        <sz val="14"/>
        <rFont val="Times New Roman"/>
        <family val="1"/>
        <charset val="204"/>
      </rPr>
      <t xml:space="preserve"> рублей, на 2020 год в сумме </t>
    </r>
    <r>
      <rPr>
        <b/>
        <sz val="14"/>
        <rFont val="Times New Roman"/>
        <family val="1"/>
        <charset val="204"/>
      </rPr>
      <t>8 126 000</t>
    </r>
    <r>
      <rPr>
        <sz val="14"/>
        <rFont val="Times New Roman"/>
        <family val="1"/>
        <charset val="204"/>
      </rPr>
      <t xml:space="preserve"> рублей.</t>
    </r>
  </si>
  <si>
    <t>1.3. Дополнить решение приложением 5.2 согласно приложению 1 к настоящему решению.</t>
  </si>
  <si>
    <t>1.4. Дополнить решение приложением 6.2 согласно приложению 2 к настоящему решению.</t>
  </si>
  <si>
    <t>1.5. Дополнить решение приложением 7.2 согласно приложению 3 к настоящему решению.</t>
  </si>
  <si>
    <t>Приложение 5.2</t>
  </si>
  <si>
    <t>Приложение 6.2</t>
  </si>
  <si>
    <t>Приложение 7.2</t>
  </si>
  <si>
    <t>919 1 17 05050 13 0000 180</t>
  </si>
  <si>
    <t>Прочие неналоговые доходы бюджетов городских поселений</t>
  </si>
  <si>
    <t>919 1 16 90000 00 0000 140</t>
  </si>
  <si>
    <t>919 1 16 90050 13 0000 140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</si>
  <si>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</si>
  <si>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</si>
  <si>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919 2 07 05030 13 0000 180</t>
  </si>
  <si>
    <t>Прочие безвозмездные поступления в бюджеты городских поселений</t>
  </si>
  <si>
    <t>ПРОЧИЕ БЕЗВОЗМЕЗДНЫЕ ПОСТУПЛЕНИЯ</t>
  </si>
  <si>
    <t>000 2 07 00000 00 0000 000</t>
  </si>
  <si>
    <t>Мероприятия по формированию современной городской среды</t>
  </si>
  <si>
    <t>06 0 00 81900</t>
  </si>
  <si>
    <t>02 0 00 11270</t>
  </si>
  <si>
    <t>80060</t>
  </si>
  <si>
    <t>11270</t>
  </si>
  <si>
    <t>S1270</t>
  </si>
  <si>
    <t>80600</t>
  </si>
  <si>
    <r>
      <t xml:space="preserve"> 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43 420 143,79</t>
    </r>
    <r>
      <rPr>
        <sz val="14"/>
        <rFont val="Times New Roman"/>
        <family val="1"/>
        <charset val="204"/>
      </rPr>
      <t xml:space="preserve"> рублей;
        - общий объем расходов бюджета в сумме </t>
    </r>
    <r>
      <rPr>
        <b/>
        <sz val="14"/>
        <rFont val="Times New Roman"/>
        <family val="1"/>
        <charset val="204"/>
      </rPr>
      <t>44 488 455,65</t>
    </r>
    <r>
      <rPr>
        <sz val="14"/>
        <rFont val="Times New Roman"/>
        <family val="1"/>
        <charset val="204"/>
      </rPr>
      <t xml:space="preserve"> рублей с дефицитом в сумме </t>
    </r>
    <r>
      <rPr>
        <b/>
        <sz val="14"/>
        <rFont val="Times New Roman"/>
        <family val="1"/>
        <charset val="204"/>
      </rPr>
      <t>1 068 311,86</t>
    </r>
    <r>
      <rPr>
        <sz val="14"/>
        <rFont val="Times New Roman"/>
        <family val="1"/>
        <charset val="204"/>
      </rPr>
      <t xml:space="preserve"> рублей."</t>
    </r>
  </si>
  <si>
    <r>
      <t xml:space="preserve"> 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47 862 685,69</t>
    </r>
    <r>
      <rPr>
        <sz val="14"/>
        <rFont val="Times New Roman"/>
        <family val="1"/>
        <charset val="204"/>
      </rPr>
      <t xml:space="preserve"> рублей;
        - общий объем расходов бюджета в сумме </t>
    </r>
    <r>
      <rPr>
        <b/>
        <sz val="14"/>
        <rFont val="Times New Roman"/>
        <family val="1"/>
        <charset val="204"/>
      </rPr>
      <t>48 930 997,55</t>
    </r>
    <r>
      <rPr>
        <sz val="14"/>
        <rFont val="Times New Roman"/>
        <family val="1"/>
        <charset val="204"/>
      </rPr>
      <t xml:space="preserve"> рублей с дефицитом в сумме </t>
    </r>
    <r>
      <rPr>
        <b/>
        <sz val="14"/>
        <rFont val="Times New Roman"/>
        <family val="1"/>
        <charset val="204"/>
      </rPr>
      <t>1 068 311,86</t>
    </r>
    <r>
      <rPr>
        <sz val="14"/>
        <rFont val="Times New Roman"/>
        <family val="1"/>
        <charset val="204"/>
      </rPr>
      <t xml:space="preserve"> рублей."</t>
    </r>
  </si>
  <si>
    <t>«О внесении изменений и дополнений в решение Совета народных депутатов посёлка Погар от 27.12.2017 г. 
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</si>
  <si>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Глава посёлка Погар                                                                                                                С.В. Сучкова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</si>
</sst>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61">
    <xf numFmtId="0" fontId="0" fillId="0" borderId="0" xfId="0"/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0" fontId="6" fillId="2" borderId="0" xfId="1" applyFont="1" applyFill="1" applyBorder="1"/>
    <xf numFmtId="0" fontId="6" fillId="2" borderId="0" xfId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0" fontId="6" fillId="0" borderId="0" xfId="1" applyFont="1"/>
    <xf numFmtId="49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top"/>
    </xf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vertical="top" wrapText="1"/>
    </xf>
    <xf numFmtId="0" fontId="4" fillId="0" borderId="6" xfId="1" applyFont="1" applyFill="1" applyBorder="1" applyAlignment="1">
      <alignment horizontal="left" vertical="top" shrinkToFit="1"/>
    </xf>
    <xf numFmtId="0" fontId="6" fillId="0" borderId="6" xfId="1" applyFont="1" applyFill="1" applyBorder="1" applyAlignment="1">
      <alignment horizontal="left" vertical="top" shrinkToFit="1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top" wrapText="1"/>
    </xf>
    <xf numFmtId="0" fontId="9" fillId="0" borderId="0" xfId="0" applyFont="1"/>
    <xf numFmtId="0" fontId="5" fillId="2" borderId="1" xfId="1" applyFont="1" applyFill="1" applyBorder="1" applyAlignment="1">
      <alignment horizontal="left" vertical="top" wrapText="1"/>
    </xf>
    <xf numFmtId="0" fontId="14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15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quotePrefix="1" applyFont="1" applyFill="1" applyBorder="1" applyAlignment="1">
      <alignment vertical="center" wrapText="1"/>
    </xf>
    <xf numFmtId="0" fontId="0" fillId="0" borderId="0" xfId="0" quotePrefix="1"/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164" fontId="17" fillId="0" borderId="0" xfId="3" applyFont="1"/>
    <xf numFmtId="0" fontId="9" fillId="0" borderId="0" xfId="0" applyFont="1" applyAlignment="1">
      <alignment horizontal="center" vertical="center"/>
    </xf>
    <xf numFmtId="164" fontId="9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9" fillId="0" borderId="0" xfId="0" applyFont="1" applyFill="1"/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0" fontId="6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shrinkToFit="1"/>
    </xf>
    <xf numFmtId="4" fontId="4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quotePrefix="1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left" vertical="top" shrinkToFit="1"/>
    </xf>
    <xf numFmtId="0" fontId="19" fillId="0" borderId="1" xfId="1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top" wrapText="1"/>
    </xf>
    <xf numFmtId="0" fontId="6" fillId="0" borderId="0" xfId="1" applyFont="1" applyFill="1" applyBorder="1" applyAlignment="1"/>
    <xf numFmtId="0" fontId="6" fillId="2" borderId="0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center" vertical="center" shrinkToFit="1"/>
    </xf>
    <xf numFmtId="3" fontId="6" fillId="2" borderId="1" xfId="1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0" fillId="0" borderId="0" xfId="0" applyFill="1"/>
    <xf numFmtId="0" fontId="6" fillId="0" borderId="0" xfId="1" applyFont="1" applyAlignment="1">
      <alignment horizontal="left" vertical="center"/>
    </xf>
    <xf numFmtId="0" fontId="13" fillId="2" borderId="0" xfId="1" applyFont="1" applyFill="1" applyAlignment="1">
      <alignment vertical="center" wrapText="1"/>
    </xf>
    <xf numFmtId="0" fontId="0" fillId="0" borderId="0" xfId="0" applyAlignment="1">
      <alignment horizontal="left"/>
    </xf>
    <xf numFmtId="0" fontId="6" fillId="0" borderId="0" xfId="1" applyFont="1" applyFill="1"/>
    <xf numFmtId="0" fontId="6" fillId="0" borderId="0" xfId="1" applyFont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top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shrinkToFit="1"/>
    </xf>
    <xf numFmtId="4" fontId="20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21" fillId="0" borderId="0" xfId="1" applyFont="1" applyFill="1"/>
    <xf numFmtId="0" fontId="3" fillId="0" borderId="0" xfId="1" applyFont="1"/>
    <xf numFmtId="0" fontId="5" fillId="0" borderId="0" xfId="1" applyFont="1"/>
    <xf numFmtId="4" fontId="0" fillId="0" borderId="0" xfId="0" applyNumberFormat="1"/>
    <xf numFmtId="0" fontId="4" fillId="0" borderId="0" xfId="1" applyFont="1"/>
    <xf numFmtId="4" fontId="21" fillId="0" borderId="1" xfId="1" applyNumberFormat="1" applyFont="1" applyFill="1" applyBorder="1" applyAlignment="1" applyProtection="1">
      <alignment horizontal="right" vertical="center" shrinkToFit="1"/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shrinkToFit="1"/>
    </xf>
    <xf numFmtId="4" fontId="3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1" applyFont="1" applyFill="1"/>
    <xf numFmtId="0" fontId="5" fillId="0" borderId="0" xfId="1" applyFont="1" applyFill="1"/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shrinkToFit="1"/>
    </xf>
    <xf numFmtId="4" fontId="5" fillId="0" borderId="1" xfId="1" applyNumberFormat="1" applyFont="1" applyFill="1" applyBorder="1" applyAlignment="1" applyProtection="1">
      <alignment horizontal="right" vertical="center" shrinkToFit="1"/>
      <protection locked="0"/>
    </xf>
    <xf numFmtId="49" fontId="3" fillId="2" borderId="1" xfId="1" applyNumberFormat="1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165" fontId="7" fillId="0" borderId="0" xfId="0" applyNumberFormat="1" applyFont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165" fontId="1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justify" vertical="center" wrapText="1"/>
    </xf>
    <xf numFmtId="0" fontId="10" fillId="2" borderId="0" xfId="1" applyFont="1" applyFill="1" applyAlignment="1">
      <alignment horizontal="left" vertical="center" wrapText="1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3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7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 shrinkToFit="1"/>
    </xf>
    <xf numFmtId="49" fontId="6" fillId="2" borderId="3" xfId="1" applyNumberFormat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Normal="90" zoomScaleSheetLayoutView="100" workbookViewId="0">
      <selection activeCell="A38" sqref="A38"/>
    </sheetView>
  </sheetViews>
  <sheetFormatPr defaultRowHeight="18.75" x14ac:dyDescent="0.3"/>
  <cols>
    <col min="1" max="1" width="56.85546875" customWidth="1"/>
    <col min="2" max="2" width="61.42578125" customWidth="1"/>
    <col min="3" max="4" width="1.85546875" customWidth="1"/>
    <col min="5" max="5" width="21.7109375" style="70" customWidth="1"/>
    <col min="6" max="6" width="11.5703125" customWidth="1"/>
    <col min="8" max="8" width="25.140625" style="69" customWidth="1"/>
  </cols>
  <sheetData>
    <row r="1" spans="1:6" x14ac:dyDescent="0.3">
      <c r="A1" s="129" t="s">
        <v>51</v>
      </c>
      <c r="B1" s="129"/>
    </row>
    <row r="2" spans="1:6" x14ac:dyDescent="0.3">
      <c r="A2" s="129" t="s">
        <v>137</v>
      </c>
      <c r="B2" s="129"/>
    </row>
    <row r="3" spans="1:6" ht="23.25" customHeight="1" x14ac:dyDescent="0.3">
      <c r="A3" s="129" t="s">
        <v>59</v>
      </c>
      <c r="B3" s="129"/>
    </row>
    <row r="4" spans="1:6" ht="20.25" customHeight="1" x14ac:dyDescent="0.3">
      <c r="A4" s="129" t="s">
        <v>60</v>
      </c>
      <c r="B4" s="129"/>
    </row>
    <row r="5" spans="1:6" ht="19.5" customHeight="1" x14ac:dyDescent="0.3"/>
    <row r="6" spans="1:6" ht="33.75" customHeight="1" x14ac:dyDescent="0.3">
      <c r="A6" s="130" t="s">
        <v>63</v>
      </c>
      <c r="B6" s="130"/>
    </row>
    <row r="7" spans="1:6" ht="16.5" customHeight="1" x14ac:dyDescent="0.3">
      <c r="A7" s="11"/>
    </row>
    <row r="8" spans="1:6" ht="18" customHeight="1" x14ac:dyDescent="0.3">
      <c r="A8" s="24" t="s">
        <v>294</v>
      </c>
    </row>
    <row r="9" spans="1:6" ht="19.5" customHeight="1" x14ac:dyDescent="0.3">
      <c r="A9" s="24" t="s">
        <v>65</v>
      </c>
    </row>
    <row r="10" spans="1:6" ht="132.75" customHeight="1" x14ac:dyDescent="0.3">
      <c r="A10" s="23" t="s">
        <v>179</v>
      </c>
    </row>
    <row r="11" spans="1:6" ht="3" customHeight="1" x14ac:dyDescent="0.3">
      <c r="A11" s="21"/>
    </row>
    <row r="12" spans="1:6" ht="144.75" customHeight="1" x14ac:dyDescent="0.3">
      <c r="A12" s="131" t="s">
        <v>295</v>
      </c>
      <c r="B12" s="131"/>
    </row>
    <row r="13" spans="1:6" x14ac:dyDescent="0.3">
      <c r="A13" s="12" t="s">
        <v>0</v>
      </c>
    </row>
    <row r="14" spans="1:6" ht="62.25" customHeight="1" x14ac:dyDescent="0.3">
      <c r="A14" s="126" t="s">
        <v>180</v>
      </c>
      <c r="B14" s="126"/>
    </row>
    <row r="15" spans="1:6" ht="18.75" customHeight="1" x14ac:dyDescent="0.3">
      <c r="A15" s="127" t="s">
        <v>182</v>
      </c>
      <c r="B15" s="127"/>
    </row>
    <row r="16" spans="1:6" ht="56.25" customHeight="1" x14ac:dyDescent="0.3">
      <c r="A16" s="127" t="s">
        <v>320</v>
      </c>
      <c r="B16" s="127"/>
      <c r="E16" s="71"/>
      <c r="F16" s="66"/>
    </row>
    <row r="17" spans="1:11" x14ac:dyDescent="0.3">
      <c r="A17" s="127" t="s">
        <v>181</v>
      </c>
      <c r="B17" s="127"/>
      <c r="E17" s="71"/>
      <c r="F17" s="66"/>
    </row>
    <row r="18" spans="1:11" ht="55.5" customHeight="1" x14ac:dyDescent="0.3">
      <c r="A18" s="127" t="s">
        <v>321</v>
      </c>
      <c r="B18" s="127"/>
      <c r="E18" s="71"/>
      <c r="F18" s="66"/>
    </row>
    <row r="19" spans="1:11" x14ac:dyDescent="0.3">
      <c r="A19" s="126" t="s">
        <v>269</v>
      </c>
      <c r="B19" s="126"/>
      <c r="E19" s="71"/>
    </row>
    <row r="20" spans="1:11" ht="69.75" customHeight="1" x14ac:dyDescent="0.3">
      <c r="A20" s="126" t="s">
        <v>296</v>
      </c>
      <c r="B20" s="126"/>
      <c r="E20" s="71"/>
      <c r="F20" s="66"/>
    </row>
    <row r="21" spans="1:11" hidden="1" x14ac:dyDescent="0.3">
      <c r="A21" s="126"/>
      <c r="B21" s="126"/>
    </row>
    <row r="22" spans="1:11" hidden="1" x14ac:dyDescent="0.3">
      <c r="A22" s="126"/>
      <c r="B22" s="126"/>
    </row>
    <row r="23" spans="1:11" hidden="1" x14ac:dyDescent="0.3">
      <c r="A23" s="126"/>
      <c r="B23" s="126"/>
    </row>
    <row r="24" spans="1:11" ht="36.75" hidden="1" customHeight="1" x14ac:dyDescent="0.3">
      <c r="A24" s="127"/>
      <c r="B24" s="127"/>
    </row>
    <row r="25" spans="1:11" x14ac:dyDescent="0.3">
      <c r="A25" s="126" t="s">
        <v>297</v>
      </c>
      <c r="B25" s="126"/>
    </row>
    <row r="26" spans="1:11" x14ac:dyDescent="0.3">
      <c r="A26" s="126" t="s">
        <v>298</v>
      </c>
      <c r="B26" s="126"/>
    </row>
    <row r="27" spans="1:11" x14ac:dyDescent="0.3">
      <c r="A27" s="126" t="s">
        <v>299</v>
      </c>
      <c r="B27" s="126"/>
    </row>
    <row r="28" spans="1:11" hidden="1" x14ac:dyDescent="0.3">
      <c r="A28" s="126"/>
      <c r="B28" s="126"/>
    </row>
    <row r="29" spans="1:11" hidden="1" x14ac:dyDescent="0.3">
      <c r="A29" s="127"/>
      <c r="B29" s="127"/>
    </row>
    <row r="30" spans="1:11" x14ac:dyDescent="0.3">
      <c r="A30" s="126" t="s">
        <v>40</v>
      </c>
      <c r="B30" s="126"/>
      <c r="C30" s="20"/>
      <c r="D30" s="20"/>
      <c r="E30" s="72"/>
      <c r="F30" s="20"/>
      <c r="G30" s="20"/>
      <c r="H30" s="67"/>
      <c r="I30" s="20"/>
      <c r="J30" s="20"/>
      <c r="K30" s="20"/>
    </row>
    <row r="31" spans="1:11" x14ac:dyDescent="0.25">
      <c r="A31" s="126" t="s">
        <v>52</v>
      </c>
      <c r="B31" s="126"/>
      <c r="C31" s="19"/>
      <c r="D31" s="19"/>
      <c r="E31" s="73"/>
      <c r="F31" s="19"/>
      <c r="G31" s="19"/>
      <c r="H31" s="68"/>
      <c r="I31" s="19"/>
      <c r="J31" s="19"/>
      <c r="K31" s="19"/>
    </row>
    <row r="32" spans="1:11" ht="15.75" customHeight="1" x14ac:dyDescent="0.3">
      <c r="A32" s="22"/>
      <c r="B32" s="22"/>
    </row>
    <row r="33" spans="1:2" ht="69.75" customHeight="1" x14ac:dyDescent="0.3">
      <c r="A33" s="128" t="s">
        <v>323</v>
      </c>
      <c r="B33" s="128"/>
    </row>
    <row r="38" spans="1:2" x14ac:dyDescent="0.3">
      <c r="A38" t="s">
        <v>53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5">
    <mergeCell ref="A1:B1"/>
    <mergeCell ref="A3:B3"/>
    <mergeCell ref="A2:B2"/>
    <mergeCell ref="A6:B6"/>
    <mergeCell ref="A12:B12"/>
    <mergeCell ref="A4:B4"/>
    <mergeCell ref="A33:B33"/>
    <mergeCell ref="A31:B31"/>
    <mergeCell ref="A30:B30"/>
    <mergeCell ref="A26:B26"/>
    <mergeCell ref="A27:B27"/>
    <mergeCell ref="A28:B28"/>
    <mergeCell ref="A29:B29"/>
    <mergeCell ref="A14:B14"/>
    <mergeCell ref="A25:B25"/>
    <mergeCell ref="A22:B22"/>
    <mergeCell ref="A21:B21"/>
    <mergeCell ref="A23:B23"/>
    <mergeCell ref="A19:B19"/>
    <mergeCell ref="A20:B20"/>
    <mergeCell ref="A16:B16"/>
    <mergeCell ref="A15:B15"/>
    <mergeCell ref="A24:B24"/>
    <mergeCell ref="A17:B17"/>
    <mergeCell ref="A18:B18"/>
  </mergeCells>
  <pageMargins left="0.9055118110236221" right="0.59055118110236227" top="0.74803149606299213" bottom="0.74803149606299213" header="0.31496062992125984" footer="0.31496062992125984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showZeros="0" view="pageBreakPreview" topLeftCell="G1" zoomScale="90" zoomScaleNormal="90" zoomScaleSheetLayoutView="90" workbookViewId="0">
      <selection activeCell="H4" sqref="H4"/>
    </sheetView>
  </sheetViews>
  <sheetFormatPr defaultRowHeight="12.75" x14ac:dyDescent="0.2"/>
  <cols>
    <col min="1" max="6" width="0" style="27" hidden="1" customWidth="1"/>
    <col min="7" max="7" width="26.42578125" style="27" customWidth="1"/>
    <col min="8" max="8" width="56.42578125" style="27" customWidth="1"/>
    <col min="9" max="9" width="14" style="27" customWidth="1"/>
    <col min="10" max="11" width="11.28515625" style="27" customWidth="1"/>
    <col min="12" max="256" width="9.140625" style="27"/>
    <col min="257" max="262" width="0" style="27" hidden="1" customWidth="1"/>
    <col min="263" max="263" width="26.42578125" style="27" customWidth="1"/>
    <col min="264" max="264" width="56.42578125" style="27" customWidth="1"/>
    <col min="265" max="267" width="14.85546875" style="27" customWidth="1"/>
    <col min="268" max="512" width="9.140625" style="27"/>
    <col min="513" max="518" width="0" style="27" hidden="1" customWidth="1"/>
    <col min="519" max="519" width="26.42578125" style="27" customWidth="1"/>
    <col min="520" max="520" width="56.42578125" style="27" customWidth="1"/>
    <col min="521" max="523" width="14.85546875" style="27" customWidth="1"/>
    <col min="524" max="768" width="9.140625" style="27"/>
    <col min="769" max="774" width="0" style="27" hidden="1" customWidth="1"/>
    <col min="775" max="775" width="26.42578125" style="27" customWidth="1"/>
    <col min="776" max="776" width="56.42578125" style="27" customWidth="1"/>
    <col min="777" max="779" width="14.85546875" style="27" customWidth="1"/>
    <col min="780" max="1024" width="9.140625" style="27"/>
    <col min="1025" max="1030" width="0" style="27" hidden="1" customWidth="1"/>
    <col min="1031" max="1031" width="26.42578125" style="27" customWidth="1"/>
    <col min="1032" max="1032" width="56.42578125" style="27" customWidth="1"/>
    <col min="1033" max="1035" width="14.85546875" style="27" customWidth="1"/>
    <col min="1036" max="1280" width="9.140625" style="27"/>
    <col min="1281" max="1286" width="0" style="27" hidden="1" customWidth="1"/>
    <col min="1287" max="1287" width="26.42578125" style="27" customWidth="1"/>
    <col min="1288" max="1288" width="56.42578125" style="27" customWidth="1"/>
    <col min="1289" max="1291" width="14.85546875" style="27" customWidth="1"/>
    <col min="1292" max="1536" width="9.140625" style="27"/>
    <col min="1537" max="1542" width="0" style="27" hidden="1" customWidth="1"/>
    <col min="1543" max="1543" width="26.42578125" style="27" customWidth="1"/>
    <col min="1544" max="1544" width="56.42578125" style="27" customWidth="1"/>
    <col min="1545" max="1547" width="14.85546875" style="27" customWidth="1"/>
    <col min="1548" max="1792" width="9.140625" style="27"/>
    <col min="1793" max="1798" width="0" style="27" hidden="1" customWidth="1"/>
    <col min="1799" max="1799" width="26.42578125" style="27" customWidth="1"/>
    <col min="1800" max="1800" width="56.42578125" style="27" customWidth="1"/>
    <col min="1801" max="1803" width="14.85546875" style="27" customWidth="1"/>
    <col min="1804" max="2048" width="9.140625" style="27"/>
    <col min="2049" max="2054" width="0" style="27" hidden="1" customWidth="1"/>
    <col min="2055" max="2055" width="26.42578125" style="27" customWidth="1"/>
    <col min="2056" max="2056" width="56.42578125" style="27" customWidth="1"/>
    <col min="2057" max="2059" width="14.85546875" style="27" customWidth="1"/>
    <col min="2060" max="2304" width="9.140625" style="27"/>
    <col min="2305" max="2310" width="0" style="27" hidden="1" customWidth="1"/>
    <col min="2311" max="2311" width="26.42578125" style="27" customWidth="1"/>
    <col min="2312" max="2312" width="56.42578125" style="27" customWidth="1"/>
    <col min="2313" max="2315" width="14.85546875" style="27" customWidth="1"/>
    <col min="2316" max="2560" width="9.140625" style="27"/>
    <col min="2561" max="2566" width="0" style="27" hidden="1" customWidth="1"/>
    <col min="2567" max="2567" width="26.42578125" style="27" customWidth="1"/>
    <col min="2568" max="2568" width="56.42578125" style="27" customWidth="1"/>
    <col min="2569" max="2571" width="14.85546875" style="27" customWidth="1"/>
    <col min="2572" max="2816" width="9.140625" style="27"/>
    <col min="2817" max="2822" width="0" style="27" hidden="1" customWidth="1"/>
    <col min="2823" max="2823" width="26.42578125" style="27" customWidth="1"/>
    <col min="2824" max="2824" width="56.42578125" style="27" customWidth="1"/>
    <col min="2825" max="2827" width="14.85546875" style="27" customWidth="1"/>
    <col min="2828" max="3072" width="9.140625" style="27"/>
    <col min="3073" max="3078" width="0" style="27" hidden="1" customWidth="1"/>
    <col min="3079" max="3079" width="26.42578125" style="27" customWidth="1"/>
    <col min="3080" max="3080" width="56.42578125" style="27" customWidth="1"/>
    <col min="3081" max="3083" width="14.85546875" style="27" customWidth="1"/>
    <col min="3084" max="3328" width="9.140625" style="27"/>
    <col min="3329" max="3334" width="0" style="27" hidden="1" customWidth="1"/>
    <col min="3335" max="3335" width="26.42578125" style="27" customWidth="1"/>
    <col min="3336" max="3336" width="56.42578125" style="27" customWidth="1"/>
    <col min="3337" max="3339" width="14.85546875" style="27" customWidth="1"/>
    <col min="3340" max="3584" width="9.140625" style="27"/>
    <col min="3585" max="3590" width="0" style="27" hidden="1" customWidth="1"/>
    <col min="3591" max="3591" width="26.42578125" style="27" customWidth="1"/>
    <col min="3592" max="3592" width="56.42578125" style="27" customWidth="1"/>
    <col min="3593" max="3595" width="14.85546875" style="27" customWidth="1"/>
    <col min="3596" max="3840" width="9.140625" style="27"/>
    <col min="3841" max="3846" width="0" style="27" hidden="1" customWidth="1"/>
    <col min="3847" max="3847" width="26.42578125" style="27" customWidth="1"/>
    <col min="3848" max="3848" width="56.42578125" style="27" customWidth="1"/>
    <col min="3849" max="3851" width="14.85546875" style="27" customWidth="1"/>
    <col min="3852" max="4096" width="9.140625" style="27"/>
    <col min="4097" max="4102" width="0" style="27" hidden="1" customWidth="1"/>
    <col min="4103" max="4103" width="26.42578125" style="27" customWidth="1"/>
    <col min="4104" max="4104" width="56.42578125" style="27" customWidth="1"/>
    <col min="4105" max="4107" width="14.85546875" style="27" customWidth="1"/>
    <col min="4108" max="4352" width="9.140625" style="27"/>
    <col min="4353" max="4358" width="0" style="27" hidden="1" customWidth="1"/>
    <col min="4359" max="4359" width="26.42578125" style="27" customWidth="1"/>
    <col min="4360" max="4360" width="56.42578125" style="27" customWidth="1"/>
    <col min="4361" max="4363" width="14.85546875" style="27" customWidth="1"/>
    <col min="4364" max="4608" width="9.140625" style="27"/>
    <col min="4609" max="4614" width="0" style="27" hidden="1" customWidth="1"/>
    <col min="4615" max="4615" width="26.42578125" style="27" customWidth="1"/>
    <col min="4616" max="4616" width="56.42578125" style="27" customWidth="1"/>
    <col min="4617" max="4619" width="14.85546875" style="27" customWidth="1"/>
    <col min="4620" max="4864" width="9.140625" style="27"/>
    <col min="4865" max="4870" width="0" style="27" hidden="1" customWidth="1"/>
    <col min="4871" max="4871" width="26.42578125" style="27" customWidth="1"/>
    <col min="4872" max="4872" width="56.42578125" style="27" customWidth="1"/>
    <col min="4873" max="4875" width="14.85546875" style="27" customWidth="1"/>
    <col min="4876" max="5120" width="9.140625" style="27"/>
    <col min="5121" max="5126" width="0" style="27" hidden="1" customWidth="1"/>
    <col min="5127" max="5127" width="26.42578125" style="27" customWidth="1"/>
    <col min="5128" max="5128" width="56.42578125" style="27" customWidth="1"/>
    <col min="5129" max="5131" width="14.85546875" style="27" customWidth="1"/>
    <col min="5132" max="5376" width="9.140625" style="27"/>
    <col min="5377" max="5382" width="0" style="27" hidden="1" customWidth="1"/>
    <col min="5383" max="5383" width="26.42578125" style="27" customWidth="1"/>
    <col min="5384" max="5384" width="56.42578125" style="27" customWidth="1"/>
    <col min="5385" max="5387" width="14.85546875" style="27" customWidth="1"/>
    <col min="5388" max="5632" width="9.140625" style="27"/>
    <col min="5633" max="5638" width="0" style="27" hidden="1" customWidth="1"/>
    <col min="5639" max="5639" width="26.42578125" style="27" customWidth="1"/>
    <col min="5640" max="5640" width="56.42578125" style="27" customWidth="1"/>
    <col min="5641" max="5643" width="14.85546875" style="27" customWidth="1"/>
    <col min="5644" max="5888" width="9.140625" style="27"/>
    <col min="5889" max="5894" width="0" style="27" hidden="1" customWidth="1"/>
    <col min="5895" max="5895" width="26.42578125" style="27" customWidth="1"/>
    <col min="5896" max="5896" width="56.42578125" style="27" customWidth="1"/>
    <col min="5897" max="5899" width="14.85546875" style="27" customWidth="1"/>
    <col min="5900" max="6144" width="9.140625" style="27"/>
    <col min="6145" max="6150" width="0" style="27" hidden="1" customWidth="1"/>
    <col min="6151" max="6151" width="26.42578125" style="27" customWidth="1"/>
    <col min="6152" max="6152" width="56.42578125" style="27" customWidth="1"/>
    <col min="6153" max="6155" width="14.85546875" style="27" customWidth="1"/>
    <col min="6156" max="6400" width="9.140625" style="27"/>
    <col min="6401" max="6406" width="0" style="27" hidden="1" customWidth="1"/>
    <col min="6407" max="6407" width="26.42578125" style="27" customWidth="1"/>
    <col min="6408" max="6408" width="56.42578125" style="27" customWidth="1"/>
    <col min="6409" max="6411" width="14.85546875" style="27" customWidth="1"/>
    <col min="6412" max="6656" width="9.140625" style="27"/>
    <col min="6657" max="6662" width="0" style="27" hidden="1" customWidth="1"/>
    <col min="6663" max="6663" width="26.42578125" style="27" customWidth="1"/>
    <col min="6664" max="6664" width="56.42578125" style="27" customWidth="1"/>
    <col min="6665" max="6667" width="14.85546875" style="27" customWidth="1"/>
    <col min="6668" max="6912" width="9.140625" style="27"/>
    <col min="6913" max="6918" width="0" style="27" hidden="1" customWidth="1"/>
    <col min="6919" max="6919" width="26.42578125" style="27" customWidth="1"/>
    <col min="6920" max="6920" width="56.42578125" style="27" customWidth="1"/>
    <col min="6921" max="6923" width="14.85546875" style="27" customWidth="1"/>
    <col min="6924" max="7168" width="9.140625" style="27"/>
    <col min="7169" max="7174" width="0" style="27" hidden="1" customWidth="1"/>
    <col min="7175" max="7175" width="26.42578125" style="27" customWidth="1"/>
    <col min="7176" max="7176" width="56.42578125" style="27" customWidth="1"/>
    <col min="7177" max="7179" width="14.85546875" style="27" customWidth="1"/>
    <col min="7180" max="7424" width="9.140625" style="27"/>
    <col min="7425" max="7430" width="0" style="27" hidden="1" customWidth="1"/>
    <col min="7431" max="7431" width="26.42578125" style="27" customWidth="1"/>
    <col min="7432" max="7432" width="56.42578125" style="27" customWidth="1"/>
    <col min="7433" max="7435" width="14.85546875" style="27" customWidth="1"/>
    <col min="7436" max="7680" width="9.140625" style="27"/>
    <col min="7681" max="7686" width="0" style="27" hidden="1" customWidth="1"/>
    <col min="7687" max="7687" width="26.42578125" style="27" customWidth="1"/>
    <col min="7688" max="7688" width="56.42578125" style="27" customWidth="1"/>
    <col min="7689" max="7691" width="14.85546875" style="27" customWidth="1"/>
    <col min="7692" max="7936" width="9.140625" style="27"/>
    <col min="7937" max="7942" width="0" style="27" hidden="1" customWidth="1"/>
    <col min="7943" max="7943" width="26.42578125" style="27" customWidth="1"/>
    <col min="7944" max="7944" width="56.42578125" style="27" customWidth="1"/>
    <col min="7945" max="7947" width="14.85546875" style="27" customWidth="1"/>
    <col min="7948" max="8192" width="9.140625" style="27"/>
    <col min="8193" max="8198" width="0" style="27" hidden="1" customWidth="1"/>
    <col min="8199" max="8199" width="26.42578125" style="27" customWidth="1"/>
    <col min="8200" max="8200" width="56.42578125" style="27" customWidth="1"/>
    <col min="8201" max="8203" width="14.85546875" style="27" customWidth="1"/>
    <col min="8204" max="8448" width="9.140625" style="27"/>
    <col min="8449" max="8454" width="0" style="27" hidden="1" customWidth="1"/>
    <col min="8455" max="8455" width="26.42578125" style="27" customWidth="1"/>
    <col min="8456" max="8456" width="56.42578125" style="27" customWidth="1"/>
    <col min="8457" max="8459" width="14.85546875" style="27" customWidth="1"/>
    <col min="8460" max="8704" width="9.140625" style="27"/>
    <col min="8705" max="8710" width="0" style="27" hidden="1" customWidth="1"/>
    <col min="8711" max="8711" width="26.42578125" style="27" customWidth="1"/>
    <col min="8712" max="8712" width="56.42578125" style="27" customWidth="1"/>
    <col min="8713" max="8715" width="14.85546875" style="27" customWidth="1"/>
    <col min="8716" max="8960" width="9.140625" style="27"/>
    <col min="8961" max="8966" width="0" style="27" hidden="1" customWidth="1"/>
    <col min="8967" max="8967" width="26.42578125" style="27" customWidth="1"/>
    <col min="8968" max="8968" width="56.42578125" style="27" customWidth="1"/>
    <col min="8969" max="8971" width="14.85546875" style="27" customWidth="1"/>
    <col min="8972" max="9216" width="9.140625" style="27"/>
    <col min="9217" max="9222" width="0" style="27" hidden="1" customWidth="1"/>
    <col min="9223" max="9223" width="26.42578125" style="27" customWidth="1"/>
    <col min="9224" max="9224" width="56.42578125" style="27" customWidth="1"/>
    <col min="9225" max="9227" width="14.85546875" style="27" customWidth="1"/>
    <col min="9228" max="9472" width="9.140625" style="27"/>
    <col min="9473" max="9478" width="0" style="27" hidden="1" customWidth="1"/>
    <col min="9479" max="9479" width="26.42578125" style="27" customWidth="1"/>
    <col min="9480" max="9480" width="56.42578125" style="27" customWidth="1"/>
    <col min="9481" max="9483" width="14.85546875" style="27" customWidth="1"/>
    <col min="9484" max="9728" width="9.140625" style="27"/>
    <col min="9729" max="9734" width="0" style="27" hidden="1" customWidth="1"/>
    <col min="9735" max="9735" width="26.42578125" style="27" customWidth="1"/>
    <col min="9736" max="9736" width="56.42578125" style="27" customWidth="1"/>
    <col min="9737" max="9739" width="14.85546875" style="27" customWidth="1"/>
    <col min="9740" max="9984" width="9.140625" style="27"/>
    <col min="9985" max="9990" width="0" style="27" hidden="1" customWidth="1"/>
    <col min="9991" max="9991" width="26.42578125" style="27" customWidth="1"/>
    <col min="9992" max="9992" width="56.42578125" style="27" customWidth="1"/>
    <col min="9993" max="9995" width="14.85546875" style="27" customWidth="1"/>
    <col min="9996" max="10240" width="9.140625" style="27"/>
    <col min="10241" max="10246" width="0" style="27" hidden="1" customWidth="1"/>
    <col min="10247" max="10247" width="26.42578125" style="27" customWidth="1"/>
    <col min="10248" max="10248" width="56.42578125" style="27" customWidth="1"/>
    <col min="10249" max="10251" width="14.85546875" style="27" customWidth="1"/>
    <col min="10252" max="10496" width="9.140625" style="27"/>
    <col min="10497" max="10502" width="0" style="27" hidden="1" customWidth="1"/>
    <col min="10503" max="10503" width="26.42578125" style="27" customWidth="1"/>
    <col min="10504" max="10504" width="56.42578125" style="27" customWidth="1"/>
    <col min="10505" max="10507" width="14.85546875" style="27" customWidth="1"/>
    <col min="10508" max="10752" width="9.140625" style="27"/>
    <col min="10753" max="10758" width="0" style="27" hidden="1" customWidth="1"/>
    <col min="10759" max="10759" width="26.42578125" style="27" customWidth="1"/>
    <col min="10760" max="10760" width="56.42578125" style="27" customWidth="1"/>
    <col min="10761" max="10763" width="14.85546875" style="27" customWidth="1"/>
    <col min="10764" max="11008" width="9.140625" style="27"/>
    <col min="11009" max="11014" width="0" style="27" hidden="1" customWidth="1"/>
    <col min="11015" max="11015" width="26.42578125" style="27" customWidth="1"/>
    <col min="11016" max="11016" width="56.42578125" style="27" customWidth="1"/>
    <col min="11017" max="11019" width="14.85546875" style="27" customWidth="1"/>
    <col min="11020" max="11264" width="9.140625" style="27"/>
    <col min="11265" max="11270" width="0" style="27" hidden="1" customWidth="1"/>
    <col min="11271" max="11271" width="26.42578125" style="27" customWidth="1"/>
    <col min="11272" max="11272" width="56.42578125" style="27" customWidth="1"/>
    <col min="11273" max="11275" width="14.85546875" style="27" customWidth="1"/>
    <col min="11276" max="11520" width="9.140625" style="27"/>
    <col min="11521" max="11526" width="0" style="27" hidden="1" customWidth="1"/>
    <col min="11527" max="11527" width="26.42578125" style="27" customWidth="1"/>
    <col min="11528" max="11528" width="56.42578125" style="27" customWidth="1"/>
    <col min="11529" max="11531" width="14.85546875" style="27" customWidth="1"/>
    <col min="11532" max="11776" width="9.140625" style="27"/>
    <col min="11777" max="11782" width="0" style="27" hidden="1" customWidth="1"/>
    <col min="11783" max="11783" width="26.42578125" style="27" customWidth="1"/>
    <col min="11784" max="11784" width="56.42578125" style="27" customWidth="1"/>
    <col min="11785" max="11787" width="14.85546875" style="27" customWidth="1"/>
    <col min="11788" max="12032" width="9.140625" style="27"/>
    <col min="12033" max="12038" width="0" style="27" hidden="1" customWidth="1"/>
    <col min="12039" max="12039" width="26.42578125" style="27" customWidth="1"/>
    <col min="12040" max="12040" width="56.42578125" style="27" customWidth="1"/>
    <col min="12041" max="12043" width="14.85546875" style="27" customWidth="1"/>
    <col min="12044" max="12288" width="9.140625" style="27"/>
    <col min="12289" max="12294" width="0" style="27" hidden="1" customWidth="1"/>
    <col min="12295" max="12295" width="26.42578125" style="27" customWidth="1"/>
    <col min="12296" max="12296" width="56.42578125" style="27" customWidth="1"/>
    <col min="12297" max="12299" width="14.85546875" style="27" customWidth="1"/>
    <col min="12300" max="12544" width="9.140625" style="27"/>
    <col min="12545" max="12550" width="0" style="27" hidden="1" customWidth="1"/>
    <col min="12551" max="12551" width="26.42578125" style="27" customWidth="1"/>
    <col min="12552" max="12552" width="56.42578125" style="27" customWidth="1"/>
    <col min="12553" max="12555" width="14.85546875" style="27" customWidth="1"/>
    <col min="12556" max="12800" width="9.140625" style="27"/>
    <col min="12801" max="12806" width="0" style="27" hidden="1" customWidth="1"/>
    <col min="12807" max="12807" width="26.42578125" style="27" customWidth="1"/>
    <col min="12808" max="12808" width="56.42578125" style="27" customWidth="1"/>
    <col min="12809" max="12811" width="14.85546875" style="27" customWidth="1"/>
    <col min="12812" max="13056" width="9.140625" style="27"/>
    <col min="13057" max="13062" width="0" style="27" hidden="1" customWidth="1"/>
    <col min="13063" max="13063" width="26.42578125" style="27" customWidth="1"/>
    <col min="13064" max="13064" width="56.42578125" style="27" customWidth="1"/>
    <col min="13065" max="13067" width="14.85546875" style="27" customWidth="1"/>
    <col min="13068" max="13312" width="9.140625" style="27"/>
    <col min="13313" max="13318" width="0" style="27" hidden="1" customWidth="1"/>
    <col min="13319" max="13319" width="26.42578125" style="27" customWidth="1"/>
    <col min="13320" max="13320" width="56.42578125" style="27" customWidth="1"/>
    <col min="13321" max="13323" width="14.85546875" style="27" customWidth="1"/>
    <col min="13324" max="13568" width="9.140625" style="27"/>
    <col min="13569" max="13574" width="0" style="27" hidden="1" customWidth="1"/>
    <col min="13575" max="13575" width="26.42578125" style="27" customWidth="1"/>
    <col min="13576" max="13576" width="56.42578125" style="27" customWidth="1"/>
    <col min="13577" max="13579" width="14.85546875" style="27" customWidth="1"/>
    <col min="13580" max="13824" width="9.140625" style="27"/>
    <col min="13825" max="13830" width="0" style="27" hidden="1" customWidth="1"/>
    <col min="13831" max="13831" width="26.42578125" style="27" customWidth="1"/>
    <col min="13832" max="13832" width="56.42578125" style="27" customWidth="1"/>
    <col min="13833" max="13835" width="14.85546875" style="27" customWidth="1"/>
    <col min="13836" max="14080" width="9.140625" style="27"/>
    <col min="14081" max="14086" width="0" style="27" hidden="1" customWidth="1"/>
    <col min="14087" max="14087" width="26.42578125" style="27" customWidth="1"/>
    <col min="14088" max="14088" width="56.42578125" style="27" customWidth="1"/>
    <col min="14089" max="14091" width="14.85546875" style="27" customWidth="1"/>
    <col min="14092" max="14336" width="9.140625" style="27"/>
    <col min="14337" max="14342" width="0" style="27" hidden="1" customWidth="1"/>
    <col min="14343" max="14343" width="26.42578125" style="27" customWidth="1"/>
    <col min="14344" max="14344" width="56.42578125" style="27" customWidth="1"/>
    <col min="14345" max="14347" width="14.85546875" style="27" customWidth="1"/>
    <col min="14348" max="14592" width="9.140625" style="27"/>
    <col min="14593" max="14598" width="0" style="27" hidden="1" customWidth="1"/>
    <col min="14599" max="14599" width="26.42578125" style="27" customWidth="1"/>
    <col min="14600" max="14600" width="56.42578125" style="27" customWidth="1"/>
    <col min="14601" max="14603" width="14.85546875" style="27" customWidth="1"/>
    <col min="14604" max="14848" width="9.140625" style="27"/>
    <col min="14849" max="14854" width="0" style="27" hidden="1" customWidth="1"/>
    <col min="14855" max="14855" width="26.42578125" style="27" customWidth="1"/>
    <col min="14856" max="14856" width="56.42578125" style="27" customWidth="1"/>
    <col min="14857" max="14859" width="14.85546875" style="27" customWidth="1"/>
    <col min="14860" max="15104" width="9.140625" style="27"/>
    <col min="15105" max="15110" width="0" style="27" hidden="1" customWidth="1"/>
    <col min="15111" max="15111" width="26.42578125" style="27" customWidth="1"/>
    <col min="15112" max="15112" width="56.42578125" style="27" customWidth="1"/>
    <col min="15113" max="15115" width="14.85546875" style="27" customWidth="1"/>
    <col min="15116" max="15360" width="9.140625" style="27"/>
    <col min="15361" max="15366" width="0" style="27" hidden="1" customWidth="1"/>
    <col min="15367" max="15367" width="26.42578125" style="27" customWidth="1"/>
    <col min="15368" max="15368" width="56.42578125" style="27" customWidth="1"/>
    <col min="15369" max="15371" width="14.85546875" style="27" customWidth="1"/>
    <col min="15372" max="15616" width="9.140625" style="27"/>
    <col min="15617" max="15622" width="0" style="27" hidden="1" customWidth="1"/>
    <col min="15623" max="15623" width="26.42578125" style="27" customWidth="1"/>
    <col min="15624" max="15624" width="56.42578125" style="27" customWidth="1"/>
    <col min="15625" max="15627" width="14.85546875" style="27" customWidth="1"/>
    <col min="15628" max="15872" width="9.140625" style="27"/>
    <col min="15873" max="15878" width="0" style="27" hidden="1" customWidth="1"/>
    <col min="15879" max="15879" width="26.42578125" style="27" customWidth="1"/>
    <col min="15880" max="15880" width="56.42578125" style="27" customWidth="1"/>
    <col min="15881" max="15883" width="14.85546875" style="27" customWidth="1"/>
    <col min="15884" max="16128" width="9.140625" style="27"/>
    <col min="16129" max="16134" width="0" style="27" hidden="1" customWidth="1"/>
    <col min="16135" max="16135" width="26.42578125" style="27" customWidth="1"/>
    <col min="16136" max="16136" width="56.42578125" style="27" customWidth="1"/>
    <col min="16137" max="16139" width="14.85546875" style="27" customWidth="1"/>
    <col min="16140" max="16384" width="9.140625" style="27"/>
  </cols>
  <sheetData>
    <row r="1" spans="1:11" ht="14.25" customHeight="1" x14ac:dyDescent="0.2">
      <c r="A1" s="100"/>
      <c r="B1" s="100"/>
      <c r="C1" s="100"/>
      <c r="D1" s="100"/>
      <c r="E1" s="100"/>
      <c r="F1" s="100"/>
      <c r="G1" s="100"/>
      <c r="H1" s="100"/>
      <c r="I1" s="132" t="s">
        <v>57</v>
      </c>
      <c r="J1" s="132"/>
      <c r="K1" s="100"/>
    </row>
    <row r="2" spans="1:11" ht="28.5" customHeight="1" x14ac:dyDescent="0.2">
      <c r="A2" s="100"/>
      <c r="B2" s="100"/>
      <c r="C2" s="100"/>
      <c r="D2" s="100"/>
      <c r="E2" s="100"/>
      <c r="F2" s="100"/>
      <c r="G2" s="100"/>
      <c r="H2" s="100"/>
      <c r="I2" s="135" t="s">
        <v>64</v>
      </c>
      <c r="J2" s="135"/>
      <c r="K2" s="135"/>
    </row>
    <row r="3" spans="1:11" ht="15" x14ac:dyDescent="0.2">
      <c r="A3" s="100"/>
      <c r="B3" s="100"/>
      <c r="C3" s="100"/>
      <c r="D3" s="100"/>
      <c r="E3" s="100"/>
      <c r="F3" s="100"/>
      <c r="G3" s="100"/>
      <c r="H3" s="100"/>
      <c r="I3" s="135" t="str">
        <f>Решение!A8</f>
        <v>от 07.08.2018 года №3-147</v>
      </c>
      <c r="J3" s="135"/>
      <c r="K3" s="135"/>
    </row>
    <row r="4" spans="1:11" ht="120.75" customHeight="1" x14ac:dyDescent="0.2">
      <c r="A4" s="100"/>
      <c r="B4" s="100"/>
      <c r="C4" s="100"/>
      <c r="D4" s="100"/>
      <c r="E4" s="100"/>
      <c r="F4" s="100"/>
      <c r="G4" s="100"/>
      <c r="H4" s="100"/>
      <c r="I4" s="135" t="s">
        <v>179</v>
      </c>
      <c r="J4" s="135"/>
      <c r="K4" s="135"/>
    </row>
    <row r="6" spans="1:11" ht="12.75" customHeight="1" x14ac:dyDescent="0.2">
      <c r="A6" s="80"/>
      <c r="B6" s="80"/>
      <c r="C6" s="80"/>
      <c r="D6" s="80"/>
      <c r="E6" s="80"/>
      <c r="F6" s="80"/>
      <c r="G6" s="81"/>
      <c r="I6" s="135" t="s">
        <v>300</v>
      </c>
      <c r="J6" s="135"/>
      <c r="K6" s="135"/>
    </row>
    <row r="7" spans="1:11" ht="27.75" customHeight="1" x14ac:dyDescent="0.2">
      <c r="A7" s="80"/>
      <c r="B7" s="80"/>
      <c r="C7" s="80"/>
      <c r="D7" s="80"/>
      <c r="E7" s="80"/>
      <c r="F7" s="80"/>
      <c r="G7" s="81"/>
      <c r="I7" s="135" t="s">
        <v>183</v>
      </c>
      <c r="J7" s="135"/>
      <c r="K7" s="135"/>
    </row>
    <row r="8" spans="1:11" ht="14.25" customHeight="1" x14ac:dyDescent="0.2">
      <c r="A8" s="80"/>
      <c r="B8" s="80"/>
      <c r="C8" s="80"/>
      <c r="D8" s="80"/>
      <c r="E8" s="80"/>
      <c r="F8" s="80"/>
      <c r="G8" s="81"/>
      <c r="I8" s="135" t="s">
        <v>184</v>
      </c>
      <c r="J8" s="135"/>
      <c r="K8" s="135"/>
    </row>
    <row r="9" spans="1:11" ht="72.75" customHeight="1" x14ac:dyDescent="0.2">
      <c r="A9" s="80"/>
      <c r="B9" s="80"/>
      <c r="C9" s="80"/>
      <c r="D9" s="80"/>
      <c r="E9" s="80"/>
      <c r="F9" s="80"/>
      <c r="G9" s="80"/>
      <c r="I9" s="135" t="s">
        <v>185</v>
      </c>
      <c r="J9" s="135"/>
      <c r="K9" s="135"/>
    </row>
    <row r="10" spans="1:11" x14ac:dyDescent="0.2">
      <c r="A10" s="10"/>
      <c r="B10" s="10"/>
      <c r="C10" s="10"/>
      <c r="D10" s="10"/>
      <c r="E10" s="10"/>
      <c r="F10" s="10"/>
      <c r="G10" s="10"/>
      <c r="H10" s="77"/>
    </row>
    <row r="11" spans="1:11" ht="32.25" customHeight="1" x14ac:dyDescent="0.2">
      <c r="A11" s="136" t="s">
        <v>254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18.75" customHeight="1" x14ac:dyDescent="0.2">
      <c r="A12" s="10"/>
      <c r="B12" s="10"/>
      <c r="C12" s="10"/>
      <c r="D12" s="10"/>
      <c r="E12" s="10"/>
      <c r="F12" s="10"/>
      <c r="G12" s="9"/>
      <c r="H12" s="9"/>
      <c r="I12" s="82"/>
      <c r="K12" s="82" t="s">
        <v>39</v>
      </c>
    </row>
    <row r="13" spans="1:11" ht="12.75" customHeight="1" x14ac:dyDescent="0.2">
      <c r="G13" s="137" t="s">
        <v>66</v>
      </c>
      <c r="H13" s="137" t="s">
        <v>38</v>
      </c>
      <c r="I13" s="138" t="s">
        <v>186</v>
      </c>
      <c r="J13" s="138" t="s">
        <v>187</v>
      </c>
      <c r="K13" s="138" t="s">
        <v>188</v>
      </c>
    </row>
    <row r="14" spans="1:11" x14ac:dyDescent="0.2">
      <c r="G14" s="137"/>
      <c r="H14" s="137"/>
      <c r="I14" s="139"/>
      <c r="J14" s="139"/>
      <c r="K14" s="139"/>
    </row>
    <row r="15" spans="1:11" x14ac:dyDescent="0.2">
      <c r="G15" s="137"/>
      <c r="H15" s="137"/>
      <c r="I15" s="139"/>
      <c r="J15" s="139"/>
      <c r="K15" s="139"/>
    </row>
    <row r="16" spans="1:11" x14ac:dyDescent="0.2">
      <c r="G16" s="47" t="s">
        <v>67</v>
      </c>
      <c r="H16" s="47" t="s">
        <v>68</v>
      </c>
      <c r="I16" s="84">
        <v>3</v>
      </c>
      <c r="J16" s="84">
        <v>4</v>
      </c>
      <c r="K16" s="84">
        <v>5</v>
      </c>
    </row>
    <row r="17" spans="7:11" x14ac:dyDescent="0.2">
      <c r="G17" s="28" t="s">
        <v>69</v>
      </c>
      <c r="H17" s="32" t="s">
        <v>70</v>
      </c>
      <c r="I17" s="85">
        <f>I18+I31+I39+I43+I22+I28+I50+I34+I49+I56+I54</f>
        <v>323340</v>
      </c>
      <c r="J17" s="85">
        <f>J18+J31+J39+J43+J22+J28+J50+J34+J49</f>
        <v>0</v>
      </c>
      <c r="K17" s="85">
        <f>K18+K31+K39+K43+K22+K28+K50+K34+K49</f>
        <v>0</v>
      </c>
    </row>
    <row r="18" spans="7:11" x14ac:dyDescent="0.2">
      <c r="G18" s="28" t="s">
        <v>71</v>
      </c>
      <c r="H18" s="29" t="s">
        <v>72</v>
      </c>
      <c r="I18" s="85">
        <f>I19+I20+I21</f>
        <v>292241.11</v>
      </c>
      <c r="J18" s="85">
        <f>J19+J20+J21</f>
        <v>0</v>
      </c>
      <c r="K18" s="85">
        <f>K19+K20+K21</f>
        <v>0</v>
      </c>
    </row>
    <row r="19" spans="7:11" ht="63.75" x14ac:dyDescent="0.2">
      <c r="G19" s="30" t="s">
        <v>189</v>
      </c>
      <c r="H19" s="31" t="s">
        <v>73</v>
      </c>
      <c r="I19" s="86">
        <v>292241.11</v>
      </c>
      <c r="J19" s="86"/>
      <c r="K19" s="86"/>
    </row>
    <row r="20" spans="7:11" ht="89.25" hidden="1" x14ac:dyDescent="0.2">
      <c r="G20" s="30" t="s">
        <v>74</v>
      </c>
      <c r="H20" s="31" t="s">
        <v>190</v>
      </c>
      <c r="I20" s="86"/>
      <c r="J20" s="86"/>
      <c r="K20" s="86"/>
    </row>
    <row r="21" spans="7:11" ht="38.25" hidden="1" x14ac:dyDescent="0.2">
      <c r="G21" s="30" t="s">
        <v>75</v>
      </c>
      <c r="H21" s="31" t="s">
        <v>76</v>
      </c>
      <c r="I21" s="86"/>
      <c r="J21" s="86"/>
      <c r="K21" s="86"/>
    </row>
    <row r="22" spans="7:11" ht="25.5" hidden="1" x14ac:dyDescent="0.2">
      <c r="G22" s="28" t="s">
        <v>77</v>
      </c>
      <c r="H22" s="32" t="s">
        <v>78</v>
      </c>
      <c r="I22" s="85">
        <f>I23</f>
        <v>0</v>
      </c>
      <c r="J22" s="85">
        <f>J23</f>
        <v>0</v>
      </c>
      <c r="K22" s="85">
        <f>K23</f>
        <v>0</v>
      </c>
    </row>
    <row r="23" spans="7:11" ht="25.5" hidden="1" x14ac:dyDescent="0.2">
      <c r="G23" s="28" t="s">
        <v>79</v>
      </c>
      <c r="H23" s="32" t="s">
        <v>80</v>
      </c>
      <c r="I23" s="85">
        <f>I24+I25+I26+I27</f>
        <v>0</v>
      </c>
      <c r="J23" s="85">
        <f>J24+J25+J26+J27</f>
        <v>0</v>
      </c>
      <c r="K23" s="85">
        <f>K24+K25+K26+K27</f>
        <v>0</v>
      </c>
    </row>
    <row r="24" spans="7:11" ht="63.75" hidden="1" x14ac:dyDescent="0.2">
      <c r="G24" s="30" t="s">
        <v>81</v>
      </c>
      <c r="H24" s="31" t="s">
        <v>82</v>
      </c>
      <c r="I24" s="86"/>
      <c r="J24" s="86"/>
      <c r="K24" s="86"/>
    </row>
    <row r="25" spans="7:11" ht="76.5" hidden="1" x14ac:dyDescent="0.2">
      <c r="G25" s="30" t="s">
        <v>83</v>
      </c>
      <c r="H25" s="31" t="s">
        <v>191</v>
      </c>
      <c r="I25" s="86"/>
      <c r="J25" s="86"/>
      <c r="K25" s="86"/>
    </row>
    <row r="26" spans="7:11" ht="63.75" hidden="1" x14ac:dyDescent="0.2">
      <c r="G26" s="30" t="s">
        <v>84</v>
      </c>
      <c r="H26" s="31" t="s">
        <v>85</v>
      </c>
      <c r="I26" s="86"/>
      <c r="J26" s="86"/>
      <c r="K26" s="86"/>
    </row>
    <row r="27" spans="7:11" ht="63.75" hidden="1" x14ac:dyDescent="0.2">
      <c r="G27" s="30" t="s">
        <v>86</v>
      </c>
      <c r="H27" s="31" t="s">
        <v>192</v>
      </c>
      <c r="I27" s="87"/>
      <c r="J27" s="87"/>
      <c r="K27" s="87"/>
    </row>
    <row r="28" spans="7:11" hidden="1" x14ac:dyDescent="0.2">
      <c r="G28" s="33" t="s">
        <v>87</v>
      </c>
      <c r="H28" s="34" t="s">
        <v>88</v>
      </c>
      <c r="I28" s="85">
        <f t="shared" ref="I28:K29" si="0">I29</f>
        <v>0</v>
      </c>
      <c r="J28" s="85">
        <f t="shared" si="0"/>
        <v>0</v>
      </c>
      <c r="K28" s="85">
        <f t="shared" si="0"/>
        <v>0</v>
      </c>
    </row>
    <row r="29" spans="7:11" hidden="1" x14ac:dyDescent="0.2">
      <c r="G29" s="30" t="s">
        <v>138</v>
      </c>
      <c r="H29" s="31" t="s">
        <v>89</v>
      </c>
      <c r="I29" s="86">
        <f t="shared" si="0"/>
        <v>0</v>
      </c>
      <c r="J29" s="86">
        <f t="shared" si="0"/>
        <v>0</v>
      </c>
      <c r="K29" s="86">
        <f t="shared" si="0"/>
        <v>0</v>
      </c>
    </row>
    <row r="30" spans="7:11" hidden="1" x14ac:dyDescent="0.2">
      <c r="G30" s="30" t="s">
        <v>139</v>
      </c>
      <c r="H30" s="35" t="s">
        <v>89</v>
      </c>
      <c r="I30" s="86"/>
      <c r="J30" s="86"/>
      <c r="K30" s="86"/>
    </row>
    <row r="31" spans="7:11" hidden="1" x14ac:dyDescent="0.2">
      <c r="G31" s="33" t="s">
        <v>90</v>
      </c>
      <c r="H31" s="34" t="s">
        <v>91</v>
      </c>
      <c r="I31" s="85">
        <f t="shared" ref="I31:K32" si="1">I32</f>
        <v>0</v>
      </c>
      <c r="J31" s="85">
        <f t="shared" si="1"/>
        <v>0</v>
      </c>
      <c r="K31" s="85">
        <f t="shared" si="1"/>
        <v>0</v>
      </c>
    </row>
    <row r="32" spans="7:11" hidden="1" x14ac:dyDescent="0.2">
      <c r="G32" s="36" t="s">
        <v>92</v>
      </c>
      <c r="H32" s="35" t="s">
        <v>93</v>
      </c>
      <c r="I32" s="86">
        <f t="shared" si="1"/>
        <v>0</v>
      </c>
      <c r="J32" s="86">
        <f t="shared" si="1"/>
        <v>0</v>
      </c>
      <c r="K32" s="86">
        <f t="shared" si="1"/>
        <v>0</v>
      </c>
    </row>
    <row r="33" spans="7:11" ht="38.25" hidden="1" x14ac:dyDescent="0.2">
      <c r="G33" s="36" t="s">
        <v>94</v>
      </c>
      <c r="H33" s="35" t="s">
        <v>95</v>
      </c>
      <c r="I33" s="86"/>
      <c r="J33" s="86"/>
      <c r="K33" s="86"/>
    </row>
    <row r="34" spans="7:11" hidden="1" x14ac:dyDescent="0.2">
      <c r="G34" s="33" t="s">
        <v>96</v>
      </c>
      <c r="H34" s="34" t="s">
        <v>97</v>
      </c>
      <c r="I34" s="85">
        <f>I37+I35</f>
        <v>0</v>
      </c>
      <c r="J34" s="85">
        <f>J37+J35</f>
        <v>0</v>
      </c>
      <c r="K34" s="85">
        <f>K37+K35</f>
        <v>0</v>
      </c>
    </row>
    <row r="35" spans="7:11" hidden="1" x14ac:dyDescent="0.2">
      <c r="G35" s="33" t="s">
        <v>98</v>
      </c>
      <c r="H35" s="34" t="s">
        <v>99</v>
      </c>
      <c r="I35" s="85">
        <f>I36</f>
        <v>0</v>
      </c>
      <c r="J35" s="85">
        <f>J36</f>
        <v>0</v>
      </c>
      <c r="K35" s="85">
        <f>K36</f>
        <v>0</v>
      </c>
    </row>
    <row r="36" spans="7:11" ht="25.5" hidden="1" x14ac:dyDescent="0.2">
      <c r="G36" s="37" t="s">
        <v>100</v>
      </c>
      <c r="H36" s="35" t="s">
        <v>101</v>
      </c>
      <c r="I36" s="86"/>
      <c r="J36" s="86"/>
      <c r="K36" s="86"/>
    </row>
    <row r="37" spans="7:11" hidden="1" x14ac:dyDescent="0.2">
      <c r="G37" s="33" t="s">
        <v>102</v>
      </c>
      <c r="H37" s="34" t="s">
        <v>103</v>
      </c>
      <c r="I37" s="85">
        <f>I38</f>
        <v>0</v>
      </c>
      <c r="J37" s="85">
        <f>J38</f>
        <v>0</v>
      </c>
      <c r="K37" s="85">
        <f>K38</f>
        <v>0</v>
      </c>
    </row>
    <row r="38" spans="7:11" ht="25.5" hidden="1" x14ac:dyDescent="0.2">
      <c r="G38" s="36" t="s">
        <v>104</v>
      </c>
      <c r="H38" s="35" t="s">
        <v>105</v>
      </c>
      <c r="I38" s="86"/>
      <c r="J38" s="86"/>
      <c r="K38" s="86"/>
    </row>
    <row r="39" spans="7:11" ht="25.5" hidden="1" x14ac:dyDescent="0.2">
      <c r="G39" s="38" t="s">
        <v>106</v>
      </c>
      <c r="H39" s="39" t="s">
        <v>107</v>
      </c>
      <c r="I39" s="85">
        <f>I40+I41</f>
        <v>0</v>
      </c>
      <c r="J39" s="85">
        <f>J40+J41</f>
        <v>0</v>
      </c>
      <c r="K39" s="85">
        <f>K40+K41</f>
        <v>0</v>
      </c>
    </row>
    <row r="40" spans="7:11" hidden="1" x14ac:dyDescent="0.2">
      <c r="G40" s="37" t="s">
        <v>108</v>
      </c>
      <c r="H40" s="40" t="s">
        <v>109</v>
      </c>
      <c r="I40" s="86"/>
      <c r="J40" s="86"/>
      <c r="K40" s="86"/>
    </row>
    <row r="41" spans="7:11" ht="25.5" hidden="1" x14ac:dyDescent="0.2">
      <c r="G41" s="38" t="s">
        <v>110</v>
      </c>
      <c r="H41" s="39" t="s">
        <v>111</v>
      </c>
      <c r="I41" s="85">
        <f>I42</f>
        <v>0</v>
      </c>
      <c r="J41" s="85">
        <f>J42</f>
        <v>0</v>
      </c>
      <c r="K41" s="85">
        <f>K42</f>
        <v>0</v>
      </c>
    </row>
    <row r="42" spans="7:11" ht="25.5" hidden="1" x14ac:dyDescent="0.2">
      <c r="G42" s="37" t="s">
        <v>140</v>
      </c>
      <c r="H42" s="40" t="s">
        <v>141</v>
      </c>
      <c r="I42" s="86"/>
      <c r="J42" s="86"/>
      <c r="K42" s="86"/>
    </row>
    <row r="43" spans="7:11" ht="38.25" hidden="1" x14ac:dyDescent="0.2">
      <c r="G43" s="38" t="s">
        <v>112</v>
      </c>
      <c r="H43" s="39" t="s">
        <v>113</v>
      </c>
      <c r="I43" s="85">
        <f>I44+I46</f>
        <v>0</v>
      </c>
      <c r="J43" s="85">
        <f>J44+J46</f>
        <v>0</v>
      </c>
      <c r="K43" s="85">
        <f>K44+K46</f>
        <v>0</v>
      </c>
    </row>
    <row r="44" spans="7:11" ht="76.5" hidden="1" x14ac:dyDescent="0.2">
      <c r="G44" s="36" t="s">
        <v>114</v>
      </c>
      <c r="H44" s="35" t="s">
        <v>193</v>
      </c>
      <c r="I44" s="86">
        <f>I45</f>
        <v>0</v>
      </c>
      <c r="J44" s="86">
        <f>J45</f>
        <v>0</v>
      </c>
      <c r="K44" s="86">
        <f>K45</f>
        <v>0</v>
      </c>
    </row>
    <row r="45" spans="7:11" ht="63.75" hidden="1" x14ac:dyDescent="0.2">
      <c r="G45" s="36" t="s">
        <v>142</v>
      </c>
      <c r="H45" s="35" t="s">
        <v>115</v>
      </c>
      <c r="I45" s="86"/>
      <c r="J45" s="86"/>
      <c r="K45" s="86"/>
    </row>
    <row r="46" spans="7:11" ht="63.75" hidden="1" x14ac:dyDescent="0.2">
      <c r="G46" s="33" t="s">
        <v>116</v>
      </c>
      <c r="H46" s="34" t="s">
        <v>117</v>
      </c>
      <c r="I46" s="85">
        <f>I47</f>
        <v>0</v>
      </c>
      <c r="J46" s="85">
        <f>J47</f>
        <v>0</v>
      </c>
      <c r="K46" s="85">
        <f>K47</f>
        <v>0</v>
      </c>
    </row>
    <row r="47" spans="7:11" ht="63.75" hidden="1" x14ac:dyDescent="0.2">
      <c r="G47" s="36" t="s">
        <v>118</v>
      </c>
      <c r="H47" s="35" t="s">
        <v>194</v>
      </c>
      <c r="I47" s="86"/>
      <c r="J47" s="86"/>
      <c r="K47" s="86"/>
    </row>
    <row r="48" spans="7:11" ht="38.25" hidden="1" x14ac:dyDescent="0.2">
      <c r="G48" s="36" t="s">
        <v>119</v>
      </c>
      <c r="H48" s="35" t="s">
        <v>120</v>
      </c>
      <c r="I48" s="86"/>
      <c r="J48" s="86"/>
      <c r="K48" s="86"/>
    </row>
    <row r="49" spans="7:11" ht="25.5" hidden="1" x14ac:dyDescent="0.2">
      <c r="G49" s="33" t="s">
        <v>162</v>
      </c>
      <c r="H49" s="34" t="s">
        <v>163</v>
      </c>
      <c r="I49" s="85"/>
      <c r="J49" s="85"/>
      <c r="K49" s="85"/>
    </row>
    <row r="50" spans="7:11" ht="25.5" hidden="1" x14ac:dyDescent="0.2">
      <c r="G50" s="33" t="s">
        <v>121</v>
      </c>
      <c r="H50" s="34" t="s">
        <v>122</v>
      </c>
      <c r="I50" s="85">
        <f>I51</f>
        <v>0</v>
      </c>
      <c r="J50" s="85">
        <f t="shared" ref="J50:K52" si="2">J51</f>
        <v>0</v>
      </c>
      <c r="K50" s="85">
        <f t="shared" si="2"/>
        <v>0</v>
      </c>
    </row>
    <row r="51" spans="7:11" ht="38.25" hidden="1" x14ac:dyDescent="0.2">
      <c r="G51" s="36" t="s">
        <v>195</v>
      </c>
      <c r="H51" s="35" t="s">
        <v>123</v>
      </c>
      <c r="I51" s="86">
        <f>I52</f>
        <v>0</v>
      </c>
      <c r="J51" s="86">
        <f t="shared" si="2"/>
        <v>0</v>
      </c>
      <c r="K51" s="86">
        <f t="shared" si="2"/>
        <v>0</v>
      </c>
    </row>
    <row r="52" spans="7:11" ht="25.5" hidden="1" x14ac:dyDescent="0.2">
      <c r="G52" s="36" t="s">
        <v>196</v>
      </c>
      <c r="H52" s="35" t="s">
        <v>124</v>
      </c>
      <c r="I52" s="86">
        <f>I53</f>
        <v>0</v>
      </c>
      <c r="J52" s="86">
        <f t="shared" si="2"/>
        <v>0</v>
      </c>
      <c r="K52" s="86">
        <f t="shared" si="2"/>
        <v>0</v>
      </c>
    </row>
    <row r="53" spans="7:11" ht="38.25" hidden="1" x14ac:dyDescent="0.2">
      <c r="G53" s="36" t="s">
        <v>197</v>
      </c>
      <c r="H53" s="35" t="s">
        <v>125</v>
      </c>
      <c r="I53" s="86"/>
      <c r="J53" s="86"/>
      <c r="K53" s="86"/>
    </row>
    <row r="54" spans="7:11" s="114" customFormat="1" ht="25.5" x14ac:dyDescent="0.2">
      <c r="G54" s="33" t="s">
        <v>305</v>
      </c>
      <c r="H54" s="34" t="s">
        <v>307</v>
      </c>
      <c r="I54" s="85">
        <f>I55</f>
        <v>5457.89</v>
      </c>
      <c r="J54" s="85"/>
      <c r="K54" s="85"/>
    </row>
    <row r="55" spans="7:11" ht="39" customHeight="1" x14ac:dyDescent="0.2">
      <c r="G55" s="36" t="s">
        <v>306</v>
      </c>
      <c r="H55" s="35" t="s">
        <v>308</v>
      </c>
      <c r="I55" s="86">
        <v>5457.89</v>
      </c>
      <c r="J55" s="86"/>
      <c r="K55" s="86"/>
    </row>
    <row r="56" spans="7:11" x14ac:dyDescent="0.2">
      <c r="G56" s="33" t="s">
        <v>303</v>
      </c>
      <c r="H56" s="34" t="s">
        <v>304</v>
      </c>
      <c r="I56" s="85">
        <v>25641</v>
      </c>
      <c r="J56" s="85"/>
      <c r="K56" s="85"/>
    </row>
    <row r="57" spans="7:11" hidden="1" x14ac:dyDescent="0.2">
      <c r="G57" s="36"/>
      <c r="H57" s="35"/>
      <c r="I57" s="86"/>
      <c r="J57" s="86"/>
      <c r="K57" s="86"/>
    </row>
    <row r="58" spans="7:11" ht="13.5" customHeight="1" x14ac:dyDescent="0.2">
      <c r="G58" s="33" t="s">
        <v>126</v>
      </c>
      <c r="H58" s="34" t="s">
        <v>127</v>
      </c>
      <c r="I58" s="85">
        <f>I59+I77</f>
        <v>4119201.9</v>
      </c>
      <c r="J58" s="85">
        <f>J59</f>
        <v>0</v>
      </c>
      <c r="K58" s="85">
        <f>K59</f>
        <v>0</v>
      </c>
    </row>
    <row r="59" spans="7:11" ht="27" customHeight="1" x14ac:dyDescent="0.2">
      <c r="G59" s="33" t="s">
        <v>128</v>
      </c>
      <c r="H59" s="34" t="s">
        <v>129</v>
      </c>
      <c r="I59" s="85">
        <f>I60+I63</f>
        <v>4025334.5</v>
      </c>
      <c r="J59" s="85">
        <f>J67+J71+J75+J69+J60+J63+J68</f>
        <v>0</v>
      </c>
      <c r="K59" s="85">
        <f>K67+K71+K75+K69+K60+K63+K68</f>
        <v>0</v>
      </c>
    </row>
    <row r="60" spans="7:11" ht="25.5" x14ac:dyDescent="0.2">
      <c r="G60" s="33" t="s">
        <v>161</v>
      </c>
      <c r="H60" s="34" t="s">
        <v>130</v>
      </c>
      <c r="I60" s="85">
        <f t="shared" ref="I60:K61" si="3">I61</f>
        <v>100800</v>
      </c>
      <c r="J60" s="85">
        <f t="shared" si="3"/>
        <v>0</v>
      </c>
      <c r="K60" s="85">
        <f t="shared" si="3"/>
        <v>0</v>
      </c>
    </row>
    <row r="61" spans="7:11" ht="25.5" x14ac:dyDescent="0.2">
      <c r="G61" s="36" t="s">
        <v>160</v>
      </c>
      <c r="H61" s="35" t="s">
        <v>131</v>
      </c>
      <c r="I61" s="86">
        <f t="shared" si="3"/>
        <v>100800</v>
      </c>
      <c r="J61" s="86">
        <f t="shared" si="3"/>
        <v>0</v>
      </c>
      <c r="K61" s="86">
        <f t="shared" si="3"/>
        <v>0</v>
      </c>
    </row>
    <row r="62" spans="7:11" ht="25.5" x14ac:dyDescent="0.2">
      <c r="G62" s="36" t="s">
        <v>159</v>
      </c>
      <c r="H62" s="35" t="s">
        <v>132</v>
      </c>
      <c r="I62" s="86">
        <v>100800</v>
      </c>
      <c r="J62" s="86"/>
      <c r="K62" s="86"/>
    </row>
    <row r="63" spans="7:11" ht="27" customHeight="1" x14ac:dyDescent="0.2">
      <c r="G63" s="33" t="s">
        <v>128</v>
      </c>
      <c r="H63" s="34" t="s">
        <v>164</v>
      </c>
      <c r="I63" s="85">
        <f>I64</f>
        <v>3924534.5</v>
      </c>
      <c r="J63" s="85">
        <f t="shared" ref="J63:K64" si="4">J64</f>
        <v>0</v>
      </c>
      <c r="K63" s="85">
        <f t="shared" si="4"/>
        <v>0</v>
      </c>
    </row>
    <row r="64" spans="7:11" ht="27.75" customHeight="1" x14ac:dyDescent="0.2">
      <c r="G64" s="36" t="s">
        <v>156</v>
      </c>
      <c r="H64" s="35" t="s">
        <v>155</v>
      </c>
      <c r="I64" s="86">
        <f>I65+I66+I67+I69</f>
        <v>3924534.5</v>
      </c>
      <c r="J64" s="86">
        <f t="shared" si="4"/>
        <v>0</v>
      </c>
      <c r="K64" s="86">
        <f t="shared" si="4"/>
        <v>0</v>
      </c>
    </row>
    <row r="65" spans="7:11" ht="25.5" x14ac:dyDescent="0.2">
      <c r="G65" s="36" t="s">
        <v>273</v>
      </c>
      <c r="H65" s="35" t="s">
        <v>165</v>
      </c>
      <c r="I65" s="86">
        <v>2035327.5</v>
      </c>
      <c r="J65" s="86"/>
      <c r="K65" s="86"/>
    </row>
    <row r="66" spans="7:11" hidden="1" x14ac:dyDescent="0.2">
      <c r="G66" s="36"/>
      <c r="H66" s="35"/>
      <c r="I66" s="86"/>
      <c r="J66" s="86"/>
      <c r="K66" s="86"/>
    </row>
    <row r="67" spans="7:11" ht="76.5" x14ac:dyDescent="0.2">
      <c r="G67" s="36" t="s">
        <v>272</v>
      </c>
      <c r="H67" s="35" t="s">
        <v>151</v>
      </c>
      <c r="I67" s="86">
        <v>1889207</v>
      </c>
      <c r="J67" s="86"/>
      <c r="K67" s="86"/>
    </row>
    <row r="68" spans="7:11" ht="51" hidden="1" x14ac:dyDescent="0.2">
      <c r="G68" s="33" t="s">
        <v>271</v>
      </c>
      <c r="H68" s="34" t="s">
        <v>178</v>
      </c>
      <c r="I68" s="85"/>
      <c r="J68" s="85"/>
      <c r="K68" s="85"/>
    </row>
    <row r="69" spans="7:11" ht="53.25" hidden="1" customHeight="1" x14ac:dyDescent="0.2">
      <c r="G69" s="33" t="s">
        <v>270</v>
      </c>
      <c r="H69" s="34" t="s">
        <v>166</v>
      </c>
      <c r="I69" s="85"/>
      <c r="J69" s="85"/>
      <c r="K69" s="85"/>
    </row>
    <row r="70" spans="7:11" hidden="1" x14ac:dyDescent="0.2">
      <c r="G70" s="88"/>
      <c r="H70" s="89"/>
      <c r="I70" s="44"/>
      <c r="J70" s="44"/>
      <c r="K70" s="44"/>
    </row>
    <row r="71" spans="7:11" ht="25.5" hidden="1" x14ac:dyDescent="0.2">
      <c r="G71" s="41" t="s">
        <v>148</v>
      </c>
      <c r="H71" s="16" t="s">
        <v>133</v>
      </c>
      <c r="I71" s="90">
        <f>I72</f>
        <v>0</v>
      </c>
      <c r="J71" s="90">
        <f>J72</f>
        <v>0</v>
      </c>
      <c r="K71" s="90">
        <f>K72</f>
        <v>0</v>
      </c>
    </row>
    <row r="72" spans="7:11" ht="25.5" hidden="1" x14ac:dyDescent="0.2">
      <c r="G72" s="42" t="s">
        <v>147</v>
      </c>
      <c r="H72" s="13" t="s">
        <v>134</v>
      </c>
      <c r="I72" s="91">
        <f>I73+I74</f>
        <v>0</v>
      </c>
      <c r="J72" s="91">
        <f>J73+J74</f>
        <v>0</v>
      </c>
      <c r="K72" s="91">
        <f>K73+K74</f>
        <v>0</v>
      </c>
    </row>
    <row r="73" spans="7:11" ht="25.5" hidden="1" x14ac:dyDescent="0.2">
      <c r="G73" s="43" t="s">
        <v>135</v>
      </c>
      <c r="H73" s="6" t="s">
        <v>136</v>
      </c>
      <c r="I73" s="44"/>
      <c r="J73" s="44"/>
      <c r="K73" s="44"/>
    </row>
    <row r="74" spans="7:11" ht="63.75" hidden="1" x14ac:dyDescent="0.2">
      <c r="G74" s="43" t="s">
        <v>146</v>
      </c>
      <c r="H74" s="6" t="s">
        <v>198</v>
      </c>
      <c r="I74" s="44"/>
      <c r="J74" s="44"/>
      <c r="K74" s="44"/>
    </row>
    <row r="75" spans="7:11" hidden="1" x14ac:dyDescent="0.2">
      <c r="G75" s="45" t="s">
        <v>154</v>
      </c>
      <c r="H75" s="3" t="s">
        <v>12</v>
      </c>
      <c r="I75" s="46">
        <f>I76</f>
        <v>0</v>
      </c>
      <c r="J75" s="46">
        <f>J76</f>
        <v>0</v>
      </c>
      <c r="K75" s="46">
        <f>K76</f>
        <v>0</v>
      </c>
    </row>
    <row r="76" spans="7:11" ht="25.5" hidden="1" x14ac:dyDescent="0.2">
      <c r="G76" s="43" t="s">
        <v>153</v>
      </c>
      <c r="H76" s="6" t="s">
        <v>152</v>
      </c>
      <c r="I76" s="44"/>
      <c r="J76" s="44"/>
      <c r="K76" s="44"/>
    </row>
    <row r="77" spans="7:11" ht="13.5" customHeight="1" x14ac:dyDescent="0.2">
      <c r="G77" s="33" t="s">
        <v>312</v>
      </c>
      <c r="H77" s="34" t="s">
        <v>311</v>
      </c>
      <c r="I77" s="85">
        <f>I78</f>
        <v>93867.4</v>
      </c>
      <c r="J77" s="85"/>
      <c r="K77" s="85"/>
    </row>
    <row r="78" spans="7:11" ht="25.5" x14ac:dyDescent="0.2">
      <c r="G78" s="43" t="s">
        <v>309</v>
      </c>
      <c r="H78" s="6" t="s">
        <v>310</v>
      </c>
      <c r="I78" s="44">
        <v>93867.4</v>
      </c>
      <c r="J78" s="44"/>
      <c r="K78" s="44"/>
    </row>
    <row r="79" spans="7:11" x14ac:dyDescent="0.2">
      <c r="G79" s="133" t="s">
        <v>1</v>
      </c>
      <c r="H79" s="134"/>
      <c r="I79" s="85">
        <f>I17+I58</f>
        <v>4442541.9000000004</v>
      </c>
      <c r="J79" s="85">
        <f>J17+J58</f>
        <v>0</v>
      </c>
      <c r="K79" s="85">
        <f>K17+K58</f>
        <v>0</v>
      </c>
    </row>
  </sheetData>
  <mergeCells count="15">
    <mergeCell ref="I1:J1"/>
    <mergeCell ref="G79:H79"/>
    <mergeCell ref="I6:K6"/>
    <mergeCell ref="I7:K7"/>
    <mergeCell ref="I8:K8"/>
    <mergeCell ref="I9:K9"/>
    <mergeCell ref="A11:K11"/>
    <mergeCell ref="G13:G15"/>
    <mergeCell ref="H13:H15"/>
    <mergeCell ref="I13:I15"/>
    <mergeCell ref="J13:J15"/>
    <mergeCell ref="K13:K15"/>
    <mergeCell ref="I2:K2"/>
    <mergeCell ref="I3:K3"/>
    <mergeCell ref="I4:K4"/>
  </mergeCells>
  <pageMargins left="0.78740157480314965" right="0.59055118110236227" top="0.59055118110236227" bottom="0.59055118110236227" header="0.15748031496062992" footer="0.23622047244094491"/>
  <pageSetup paperSize="9" scale="73" orientation="portrait" r:id="rId1"/>
  <headerFooter alignWithMargins="0"/>
  <rowBreaks count="1" manualBreakCount="1">
    <brk id="4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view="pageBreakPreview" zoomScale="90" zoomScaleNormal="90" zoomScaleSheetLayoutView="90" workbookViewId="0">
      <selection activeCell="D9" sqref="D9:I9"/>
    </sheetView>
  </sheetViews>
  <sheetFormatPr defaultRowHeight="15" x14ac:dyDescent="0.25"/>
  <cols>
    <col min="1" max="1" width="64.140625" customWidth="1"/>
    <col min="2" max="2" width="5.42578125" bestFit="1" customWidth="1"/>
    <col min="3" max="4" width="3.85546875" bestFit="1" customWidth="1"/>
    <col min="5" max="5" width="14.5703125" bestFit="1" customWidth="1"/>
    <col min="6" max="6" width="4.42578125" style="99" bestFit="1" customWidth="1"/>
    <col min="7" max="7" width="13.42578125" customWidth="1"/>
    <col min="8" max="9" width="10.42578125" customWidth="1"/>
    <col min="257" max="257" width="64.140625" customWidth="1"/>
    <col min="258" max="258" width="5.42578125" bestFit="1" customWidth="1"/>
    <col min="259" max="260" width="3.85546875" bestFit="1" customWidth="1"/>
    <col min="261" max="261" width="14.5703125" bestFit="1" customWidth="1"/>
    <col min="262" max="262" width="4.42578125" bestFit="1" customWidth="1"/>
    <col min="263" max="265" width="13.42578125" customWidth="1"/>
    <col min="513" max="513" width="64.140625" customWidth="1"/>
    <col min="514" max="514" width="5.42578125" bestFit="1" customWidth="1"/>
    <col min="515" max="516" width="3.85546875" bestFit="1" customWidth="1"/>
    <col min="517" max="517" width="14.5703125" bestFit="1" customWidth="1"/>
    <col min="518" max="518" width="4.42578125" bestFit="1" customWidth="1"/>
    <col min="519" max="521" width="13.42578125" customWidth="1"/>
    <col min="769" max="769" width="64.140625" customWidth="1"/>
    <col min="770" max="770" width="5.42578125" bestFit="1" customWidth="1"/>
    <col min="771" max="772" width="3.85546875" bestFit="1" customWidth="1"/>
    <col min="773" max="773" width="14.5703125" bestFit="1" customWidth="1"/>
    <col min="774" max="774" width="4.42578125" bestFit="1" customWidth="1"/>
    <col min="775" max="777" width="13.42578125" customWidth="1"/>
    <col min="1025" max="1025" width="64.140625" customWidth="1"/>
    <col min="1026" max="1026" width="5.42578125" bestFit="1" customWidth="1"/>
    <col min="1027" max="1028" width="3.85546875" bestFit="1" customWidth="1"/>
    <col min="1029" max="1029" width="14.5703125" bestFit="1" customWidth="1"/>
    <col min="1030" max="1030" width="4.42578125" bestFit="1" customWidth="1"/>
    <col min="1031" max="1033" width="13.42578125" customWidth="1"/>
    <col min="1281" max="1281" width="64.140625" customWidth="1"/>
    <col min="1282" max="1282" width="5.42578125" bestFit="1" customWidth="1"/>
    <col min="1283" max="1284" width="3.85546875" bestFit="1" customWidth="1"/>
    <col min="1285" max="1285" width="14.5703125" bestFit="1" customWidth="1"/>
    <col min="1286" max="1286" width="4.42578125" bestFit="1" customWidth="1"/>
    <col min="1287" max="1289" width="13.42578125" customWidth="1"/>
    <col min="1537" max="1537" width="64.140625" customWidth="1"/>
    <col min="1538" max="1538" width="5.42578125" bestFit="1" customWidth="1"/>
    <col min="1539" max="1540" width="3.85546875" bestFit="1" customWidth="1"/>
    <col min="1541" max="1541" width="14.5703125" bestFit="1" customWidth="1"/>
    <col min="1542" max="1542" width="4.42578125" bestFit="1" customWidth="1"/>
    <col min="1543" max="1545" width="13.42578125" customWidth="1"/>
    <col min="1793" max="1793" width="64.140625" customWidth="1"/>
    <col min="1794" max="1794" width="5.42578125" bestFit="1" customWidth="1"/>
    <col min="1795" max="1796" width="3.85546875" bestFit="1" customWidth="1"/>
    <col min="1797" max="1797" width="14.5703125" bestFit="1" customWidth="1"/>
    <col min="1798" max="1798" width="4.42578125" bestFit="1" customWidth="1"/>
    <col min="1799" max="1801" width="13.42578125" customWidth="1"/>
    <col min="2049" max="2049" width="64.140625" customWidth="1"/>
    <col min="2050" max="2050" width="5.42578125" bestFit="1" customWidth="1"/>
    <col min="2051" max="2052" width="3.85546875" bestFit="1" customWidth="1"/>
    <col min="2053" max="2053" width="14.5703125" bestFit="1" customWidth="1"/>
    <col min="2054" max="2054" width="4.42578125" bestFit="1" customWidth="1"/>
    <col min="2055" max="2057" width="13.42578125" customWidth="1"/>
    <col min="2305" max="2305" width="64.140625" customWidth="1"/>
    <col min="2306" max="2306" width="5.42578125" bestFit="1" customWidth="1"/>
    <col min="2307" max="2308" width="3.85546875" bestFit="1" customWidth="1"/>
    <col min="2309" max="2309" width="14.5703125" bestFit="1" customWidth="1"/>
    <col min="2310" max="2310" width="4.42578125" bestFit="1" customWidth="1"/>
    <col min="2311" max="2313" width="13.42578125" customWidth="1"/>
    <col min="2561" max="2561" width="64.140625" customWidth="1"/>
    <col min="2562" max="2562" width="5.42578125" bestFit="1" customWidth="1"/>
    <col min="2563" max="2564" width="3.85546875" bestFit="1" customWidth="1"/>
    <col min="2565" max="2565" width="14.5703125" bestFit="1" customWidth="1"/>
    <col min="2566" max="2566" width="4.42578125" bestFit="1" customWidth="1"/>
    <col min="2567" max="2569" width="13.42578125" customWidth="1"/>
    <col min="2817" max="2817" width="64.140625" customWidth="1"/>
    <col min="2818" max="2818" width="5.42578125" bestFit="1" customWidth="1"/>
    <col min="2819" max="2820" width="3.85546875" bestFit="1" customWidth="1"/>
    <col min="2821" max="2821" width="14.5703125" bestFit="1" customWidth="1"/>
    <col min="2822" max="2822" width="4.42578125" bestFit="1" customWidth="1"/>
    <col min="2823" max="2825" width="13.42578125" customWidth="1"/>
    <col min="3073" max="3073" width="64.140625" customWidth="1"/>
    <col min="3074" max="3074" width="5.42578125" bestFit="1" customWidth="1"/>
    <col min="3075" max="3076" width="3.85546875" bestFit="1" customWidth="1"/>
    <col min="3077" max="3077" width="14.5703125" bestFit="1" customWidth="1"/>
    <col min="3078" max="3078" width="4.42578125" bestFit="1" customWidth="1"/>
    <col min="3079" max="3081" width="13.42578125" customWidth="1"/>
    <col min="3329" max="3329" width="64.140625" customWidth="1"/>
    <col min="3330" max="3330" width="5.42578125" bestFit="1" customWidth="1"/>
    <col min="3331" max="3332" width="3.85546875" bestFit="1" customWidth="1"/>
    <col min="3333" max="3333" width="14.5703125" bestFit="1" customWidth="1"/>
    <col min="3334" max="3334" width="4.42578125" bestFit="1" customWidth="1"/>
    <col min="3335" max="3337" width="13.42578125" customWidth="1"/>
    <col min="3585" max="3585" width="64.140625" customWidth="1"/>
    <col min="3586" max="3586" width="5.42578125" bestFit="1" customWidth="1"/>
    <col min="3587" max="3588" width="3.85546875" bestFit="1" customWidth="1"/>
    <col min="3589" max="3589" width="14.5703125" bestFit="1" customWidth="1"/>
    <col min="3590" max="3590" width="4.42578125" bestFit="1" customWidth="1"/>
    <col min="3591" max="3593" width="13.42578125" customWidth="1"/>
    <col min="3841" max="3841" width="64.140625" customWidth="1"/>
    <col min="3842" max="3842" width="5.42578125" bestFit="1" customWidth="1"/>
    <col min="3843" max="3844" width="3.85546875" bestFit="1" customWidth="1"/>
    <col min="3845" max="3845" width="14.5703125" bestFit="1" customWidth="1"/>
    <col min="3846" max="3846" width="4.42578125" bestFit="1" customWidth="1"/>
    <col min="3847" max="3849" width="13.42578125" customWidth="1"/>
    <col min="4097" max="4097" width="64.140625" customWidth="1"/>
    <col min="4098" max="4098" width="5.42578125" bestFit="1" customWidth="1"/>
    <col min="4099" max="4100" width="3.85546875" bestFit="1" customWidth="1"/>
    <col min="4101" max="4101" width="14.5703125" bestFit="1" customWidth="1"/>
    <col min="4102" max="4102" width="4.42578125" bestFit="1" customWidth="1"/>
    <col min="4103" max="4105" width="13.42578125" customWidth="1"/>
    <col min="4353" max="4353" width="64.140625" customWidth="1"/>
    <col min="4354" max="4354" width="5.42578125" bestFit="1" customWidth="1"/>
    <col min="4355" max="4356" width="3.85546875" bestFit="1" customWidth="1"/>
    <col min="4357" max="4357" width="14.5703125" bestFit="1" customWidth="1"/>
    <col min="4358" max="4358" width="4.42578125" bestFit="1" customWidth="1"/>
    <col min="4359" max="4361" width="13.42578125" customWidth="1"/>
    <col min="4609" max="4609" width="64.140625" customWidth="1"/>
    <col min="4610" max="4610" width="5.42578125" bestFit="1" customWidth="1"/>
    <col min="4611" max="4612" width="3.85546875" bestFit="1" customWidth="1"/>
    <col min="4613" max="4613" width="14.5703125" bestFit="1" customWidth="1"/>
    <col min="4614" max="4614" width="4.42578125" bestFit="1" customWidth="1"/>
    <col min="4615" max="4617" width="13.42578125" customWidth="1"/>
    <col min="4865" max="4865" width="64.140625" customWidth="1"/>
    <col min="4866" max="4866" width="5.42578125" bestFit="1" customWidth="1"/>
    <col min="4867" max="4868" width="3.85546875" bestFit="1" customWidth="1"/>
    <col min="4869" max="4869" width="14.5703125" bestFit="1" customWidth="1"/>
    <col min="4870" max="4870" width="4.42578125" bestFit="1" customWidth="1"/>
    <col min="4871" max="4873" width="13.42578125" customWidth="1"/>
    <col min="5121" max="5121" width="64.140625" customWidth="1"/>
    <col min="5122" max="5122" width="5.42578125" bestFit="1" customWidth="1"/>
    <col min="5123" max="5124" width="3.85546875" bestFit="1" customWidth="1"/>
    <col min="5125" max="5125" width="14.5703125" bestFit="1" customWidth="1"/>
    <col min="5126" max="5126" width="4.42578125" bestFit="1" customWidth="1"/>
    <col min="5127" max="5129" width="13.42578125" customWidth="1"/>
    <col min="5377" max="5377" width="64.140625" customWidth="1"/>
    <col min="5378" max="5378" width="5.42578125" bestFit="1" customWidth="1"/>
    <col min="5379" max="5380" width="3.85546875" bestFit="1" customWidth="1"/>
    <col min="5381" max="5381" width="14.5703125" bestFit="1" customWidth="1"/>
    <col min="5382" max="5382" width="4.42578125" bestFit="1" customWidth="1"/>
    <col min="5383" max="5385" width="13.42578125" customWidth="1"/>
    <col min="5633" max="5633" width="64.140625" customWidth="1"/>
    <col min="5634" max="5634" width="5.42578125" bestFit="1" customWidth="1"/>
    <col min="5635" max="5636" width="3.85546875" bestFit="1" customWidth="1"/>
    <col min="5637" max="5637" width="14.5703125" bestFit="1" customWidth="1"/>
    <col min="5638" max="5638" width="4.42578125" bestFit="1" customWidth="1"/>
    <col min="5639" max="5641" width="13.42578125" customWidth="1"/>
    <col min="5889" max="5889" width="64.140625" customWidth="1"/>
    <col min="5890" max="5890" width="5.42578125" bestFit="1" customWidth="1"/>
    <col min="5891" max="5892" width="3.85546875" bestFit="1" customWidth="1"/>
    <col min="5893" max="5893" width="14.5703125" bestFit="1" customWidth="1"/>
    <col min="5894" max="5894" width="4.42578125" bestFit="1" customWidth="1"/>
    <col min="5895" max="5897" width="13.42578125" customWidth="1"/>
    <col min="6145" max="6145" width="64.140625" customWidth="1"/>
    <col min="6146" max="6146" width="5.42578125" bestFit="1" customWidth="1"/>
    <col min="6147" max="6148" width="3.85546875" bestFit="1" customWidth="1"/>
    <col min="6149" max="6149" width="14.5703125" bestFit="1" customWidth="1"/>
    <col min="6150" max="6150" width="4.42578125" bestFit="1" customWidth="1"/>
    <col min="6151" max="6153" width="13.42578125" customWidth="1"/>
    <col min="6401" max="6401" width="64.140625" customWidth="1"/>
    <col min="6402" max="6402" width="5.42578125" bestFit="1" customWidth="1"/>
    <col min="6403" max="6404" width="3.85546875" bestFit="1" customWidth="1"/>
    <col min="6405" max="6405" width="14.5703125" bestFit="1" customWidth="1"/>
    <col min="6406" max="6406" width="4.42578125" bestFit="1" customWidth="1"/>
    <col min="6407" max="6409" width="13.42578125" customWidth="1"/>
    <col min="6657" max="6657" width="64.140625" customWidth="1"/>
    <col min="6658" max="6658" width="5.42578125" bestFit="1" customWidth="1"/>
    <col min="6659" max="6660" width="3.85546875" bestFit="1" customWidth="1"/>
    <col min="6661" max="6661" width="14.5703125" bestFit="1" customWidth="1"/>
    <col min="6662" max="6662" width="4.42578125" bestFit="1" customWidth="1"/>
    <col min="6663" max="6665" width="13.42578125" customWidth="1"/>
    <col min="6913" max="6913" width="64.140625" customWidth="1"/>
    <col min="6914" max="6914" width="5.42578125" bestFit="1" customWidth="1"/>
    <col min="6915" max="6916" width="3.85546875" bestFit="1" customWidth="1"/>
    <col min="6917" max="6917" width="14.5703125" bestFit="1" customWidth="1"/>
    <col min="6918" max="6918" width="4.42578125" bestFit="1" customWidth="1"/>
    <col min="6919" max="6921" width="13.42578125" customWidth="1"/>
    <col min="7169" max="7169" width="64.140625" customWidth="1"/>
    <col min="7170" max="7170" width="5.42578125" bestFit="1" customWidth="1"/>
    <col min="7171" max="7172" width="3.85546875" bestFit="1" customWidth="1"/>
    <col min="7173" max="7173" width="14.5703125" bestFit="1" customWidth="1"/>
    <col min="7174" max="7174" width="4.42578125" bestFit="1" customWidth="1"/>
    <col min="7175" max="7177" width="13.42578125" customWidth="1"/>
    <col min="7425" max="7425" width="64.140625" customWidth="1"/>
    <col min="7426" max="7426" width="5.42578125" bestFit="1" customWidth="1"/>
    <col min="7427" max="7428" width="3.85546875" bestFit="1" customWidth="1"/>
    <col min="7429" max="7429" width="14.5703125" bestFit="1" customWidth="1"/>
    <col min="7430" max="7430" width="4.42578125" bestFit="1" customWidth="1"/>
    <col min="7431" max="7433" width="13.42578125" customWidth="1"/>
    <col min="7681" max="7681" width="64.140625" customWidth="1"/>
    <col min="7682" max="7682" width="5.42578125" bestFit="1" customWidth="1"/>
    <col min="7683" max="7684" width="3.85546875" bestFit="1" customWidth="1"/>
    <col min="7685" max="7685" width="14.5703125" bestFit="1" customWidth="1"/>
    <col min="7686" max="7686" width="4.42578125" bestFit="1" customWidth="1"/>
    <col min="7687" max="7689" width="13.42578125" customWidth="1"/>
    <col min="7937" max="7937" width="64.140625" customWidth="1"/>
    <col min="7938" max="7938" width="5.42578125" bestFit="1" customWidth="1"/>
    <col min="7939" max="7940" width="3.85546875" bestFit="1" customWidth="1"/>
    <col min="7941" max="7941" width="14.5703125" bestFit="1" customWidth="1"/>
    <col min="7942" max="7942" width="4.42578125" bestFit="1" customWidth="1"/>
    <col min="7943" max="7945" width="13.42578125" customWidth="1"/>
    <col min="8193" max="8193" width="64.140625" customWidth="1"/>
    <col min="8194" max="8194" width="5.42578125" bestFit="1" customWidth="1"/>
    <col min="8195" max="8196" width="3.85546875" bestFit="1" customWidth="1"/>
    <col min="8197" max="8197" width="14.5703125" bestFit="1" customWidth="1"/>
    <col min="8198" max="8198" width="4.42578125" bestFit="1" customWidth="1"/>
    <col min="8199" max="8201" width="13.42578125" customWidth="1"/>
    <col min="8449" max="8449" width="64.140625" customWidth="1"/>
    <col min="8450" max="8450" width="5.42578125" bestFit="1" customWidth="1"/>
    <col min="8451" max="8452" width="3.85546875" bestFit="1" customWidth="1"/>
    <col min="8453" max="8453" width="14.5703125" bestFit="1" customWidth="1"/>
    <col min="8454" max="8454" width="4.42578125" bestFit="1" customWidth="1"/>
    <col min="8455" max="8457" width="13.42578125" customWidth="1"/>
    <col min="8705" max="8705" width="64.140625" customWidth="1"/>
    <col min="8706" max="8706" width="5.42578125" bestFit="1" customWidth="1"/>
    <col min="8707" max="8708" width="3.85546875" bestFit="1" customWidth="1"/>
    <col min="8709" max="8709" width="14.5703125" bestFit="1" customWidth="1"/>
    <col min="8710" max="8710" width="4.42578125" bestFit="1" customWidth="1"/>
    <col min="8711" max="8713" width="13.42578125" customWidth="1"/>
    <col min="8961" max="8961" width="64.140625" customWidth="1"/>
    <col min="8962" max="8962" width="5.42578125" bestFit="1" customWidth="1"/>
    <col min="8963" max="8964" width="3.85546875" bestFit="1" customWidth="1"/>
    <col min="8965" max="8965" width="14.5703125" bestFit="1" customWidth="1"/>
    <col min="8966" max="8966" width="4.42578125" bestFit="1" customWidth="1"/>
    <col min="8967" max="8969" width="13.42578125" customWidth="1"/>
    <col min="9217" max="9217" width="64.140625" customWidth="1"/>
    <col min="9218" max="9218" width="5.42578125" bestFit="1" customWidth="1"/>
    <col min="9219" max="9220" width="3.85546875" bestFit="1" customWidth="1"/>
    <col min="9221" max="9221" width="14.5703125" bestFit="1" customWidth="1"/>
    <col min="9222" max="9222" width="4.42578125" bestFit="1" customWidth="1"/>
    <col min="9223" max="9225" width="13.42578125" customWidth="1"/>
    <col min="9473" max="9473" width="64.140625" customWidth="1"/>
    <col min="9474" max="9474" width="5.42578125" bestFit="1" customWidth="1"/>
    <col min="9475" max="9476" width="3.85546875" bestFit="1" customWidth="1"/>
    <col min="9477" max="9477" width="14.5703125" bestFit="1" customWidth="1"/>
    <col min="9478" max="9478" width="4.42578125" bestFit="1" customWidth="1"/>
    <col min="9479" max="9481" width="13.42578125" customWidth="1"/>
    <col min="9729" max="9729" width="64.140625" customWidth="1"/>
    <col min="9730" max="9730" width="5.42578125" bestFit="1" customWidth="1"/>
    <col min="9731" max="9732" width="3.85546875" bestFit="1" customWidth="1"/>
    <col min="9733" max="9733" width="14.5703125" bestFit="1" customWidth="1"/>
    <col min="9734" max="9734" width="4.42578125" bestFit="1" customWidth="1"/>
    <col min="9735" max="9737" width="13.42578125" customWidth="1"/>
    <col min="9985" max="9985" width="64.140625" customWidth="1"/>
    <col min="9986" max="9986" width="5.42578125" bestFit="1" customWidth="1"/>
    <col min="9987" max="9988" width="3.85546875" bestFit="1" customWidth="1"/>
    <col min="9989" max="9989" width="14.5703125" bestFit="1" customWidth="1"/>
    <col min="9990" max="9990" width="4.42578125" bestFit="1" customWidth="1"/>
    <col min="9991" max="9993" width="13.42578125" customWidth="1"/>
    <col min="10241" max="10241" width="64.140625" customWidth="1"/>
    <col min="10242" max="10242" width="5.42578125" bestFit="1" customWidth="1"/>
    <col min="10243" max="10244" width="3.85546875" bestFit="1" customWidth="1"/>
    <col min="10245" max="10245" width="14.5703125" bestFit="1" customWidth="1"/>
    <col min="10246" max="10246" width="4.42578125" bestFit="1" customWidth="1"/>
    <col min="10247" max="10249" width="13.42578125" customWidth="1"/>
    <col min="10497" max="10497" width="64.140625" customWidth="1"/>
    <col min="10498" max="10498" width="5.42578125" bestFit="1" customWidth="1"/>
    <col min="10499" max="10500" width="3.85546875" bestFit="1" customWidth="1"/>
    <col min="10501" max="10501" width="14.5703125" bestFit="1" customWidth="1"/>
    <col min="10502" max="10502" width="4.42578125" bestFit="1" customWidth="1"/>
    <col min="10503" max="10505" width="13.42578125" customWidth="1"/>
    <col min="10753" max="10753" width="64.140625" customWidth="1"/>
    <col min="10754" max="10754" width="5.42578125" bestFit="1" customWidth="1"/>
    <col min="10755" max="10756" width="3.85546875" bestFit="1" customWidth="1"/>
    <col min="10757" max="10757" width="14.5703125" bestFit="1" customWidth="1"/>
    <col min="10758" max="10758" width="4.42578125" bestFit="1" customWidth="1"/>
    <col min="10759" max="10761" width="13.42578125" customWidth="1"/>
    <col min="11009" max="11009" width="64.140625" customWidth="1"/>
    <col min="11010" max="11010" width="5.42578125" bestFit="1" customWidth="1"/>
    <col min="11011" max="11012" width="3.85546875" bestFit="1" customWidth="1"/>
    <col min="11013" max="11013" width="14.5703125" bestFit="1" customWidth="1"/>
    <col min="11014" max="11014" width="4.42578125" bestFit="1" customWidth="1"/>
    <col min="11015" max="11017" width="13.42578125" customWidth="1"/>
    <col min="11265" max="11265" width="64.140625" customWidth="1"/>
    <col min="11266" max="11266" width="5.42578125" bestFit="1" customWidth="1"/>
    <col min="11267" max="11268" width="3.85546875" bestFit="1" customWidth="1"/>
    <col min="11269" max="11269" width="14.5703125" bestFit="1" customWidth="1"/>
    <col min="11270" max="11270" width="4.42578125" bestFit="1" customWidth="1"/>
    <col min="11271" max="11273" width="13.42578125" customWidth="1"/>
    <col min="11521" max="11521" width="64.140625" customWidth="1"/>
    <col min="11522" max="11522" width="5.42578125" bestFit="1" customWidth="1"/>
    <col min="11523" max="11524" width="3.85546875" bestFit="1" customWidth="1"/>
    <col min="11525" max="11525" width="14.5703125" bestFit="1" customWidth="1"/>
    <col min="11526" max="11526" width="4.42578125" bestFit="1" customWidth="1"/>
    <col min="11527" max="11529" width="13.42578125" customWidth="1"/>
    <col min="11777" max="11777" width="64.140625" customWidth="1"/>
    <col min="11778" max="11778" width="5.42578125" bestFit="1" customWidth="1"/>
    <col min="11779" max="11780" width="3.85546875" bestFit="1" customWidth="1"/>
    <col min="11781" max="11781" width="14.5703125" bestFit="1" customWidth="1"/>
    <col min="11782" max="11782" width="4.42578125" bestFit="1" customWidth="1"/>
    <col min="11783" max="11785" width="13.42578125" customWidth="1"/>
    <col min="12033" max="12033" width="64.140625" customWidth="1"/>
    <col min="12034" max="12034" width="5.42578125" bestFit="1" customWidth="1"/>
    <col min="12035" max="12036" width="3.85546875" bestFit="1" customWidth="1"/>
    <col min="12037" max="12037" width="14.5703125" bestFit="1" customWidth="1"/>
    <col min="12038" max="12038" width="4.42578125" bestFit="1" customWidth="1"/>
    <col min="12039" max="12041" width="13.42578125" customWidth="1"/>
    <col min="12289" max="12289" width="64.140625" customWidth="1"/>
    <col min="12290" max="12290" width="5.42578125" bestFit="1" customWidth="1"/>
    <col min="12291" max="12292" width="3.85546875" bestFit="1" customWidth="1"/>
    <col min="12293" max="12293" width="14.5703125" bestFit="1" customWidth="1"/>
    <col min="12294" max="12294" width="4.42578125" bestFit="1" customWidth="1"/>
    <col min="12295" max="12297" width="13.42578125" customWidth="1"/>
    <col min="12545" max="12545" width="64.140625" customWidth="1"/>
    <col min="12546" max="12546" width="5.42578125" bestFit="1" customWidth="1"/>
    <col min="12547" max="12548" width="3.85546875" bestFit="1" customWidth="1"/>
    <col min="12549" max="12549" width="14.5703125" bestFit="1" customWidth="1"/>
    <col min="12550" max="12550" width="4.42578125" bestFit="1" customWidth="1"/>
    <col min="12551" max="12553" width="13.42578125" customWidth="1"/>
    <col min="12801" max="12801" width="64.140625" customWidth="1"/>
    <col min="12802" max="12802" width="5.42578125" bestFit="1" customWidth="1"/>
    <col min="12803" max="12804" width="3.85546875" bestFit="1" customWidth="1"/>
    <col min="12805" max="12805" width="14.5703125" bestFit="1" customWidth="1"/>
    <col min="12806" max="12806" width="4.42578125" bestFit="1" customWidth="1"/>
    <col min="12807" max="12809" width="13.42578125" customWidth="1"/>
    <col min="13057" max="13057" width="64.140625" customWidth="1"/>
    <col min="13058" max="13058" width="5.42578125" bestFit="1" customWidth="1"/>
    <col min="13059" max="13060" width="3.85546875" bestFit="1" customWidth="1"/>
    <col min="13061" max="13061" width="14.5703125" bestFit="1" customWidth="1"/>
    <col min="13062" max="13062" width="4.42578125" bestFit="1" customWidth="1"/>
    <col min="13063" max="13065" width="13.42578125" customWidth="1"/>
    <col min="13313" max="13313" width="64.140625" customWidth="1"/>
    <col min="13314" max="13314" width="5.42578125" bestFit="1" customWidth="1"/>
    <col min="13315" max="13316" width="3.85546875" bestFit="1" customWidth="1"/>
    <col min="13317" max="13317" width="14.5703125" bestFit="1" customWidth="1"/>
    <col min="13318" max="13318" width="4.42578125" bestFit="1" customWidth="1"/>
    <col min="13319" max="13321" width="13.42578125" customWidth="1"/>
    <col min="13569" max="13569" width="64.140625" customWidth="1"/>
    <col min="13570" max="13570" width="5.42578125" bestFit="1" customWidth="1"/>
    <col min="13571" max="13572" width="3.85546875" bestFit="1" customWidth="1"/>
    <col min="13573" max="13573" width="14.5703125" bestFit="1" customWidth="1"/>
    <col min="13574" max="13574" width="4.42578125" bestFit="1" customWidth="1"/>
    <col min="13575" max="13577" width="13.42578125" customWidth="1"/>
    <col min="13825" max="13825" width="64.140625" customWidth="1"/>
    <col min="13826" max="13826" width="5.42578125" bestFit="1" customWidth="1"/>
    <col min="13827" max="13828" width="3.85546875" bestFit="1" customWidth="1"/>
    <col min="13829" max="13829" width="14.5703125" bestFit="1" customWidth="1"/>
    <col min="13830" max="13830" width="4.42578125" bestFit="1" customWidth="1"/>
    <col min="13831" max="13833" width="13.42578125" customWidth="1"/>
    <col min="14081" max="14081" width="64.140625" customWidth="1"/>
    <col min="14082" max="14082" width="5.42578125" bestFit="1" customWidth="1"/>
    <col min="14083" max="14084" width="3.85546875" bestFit="1" customWidth="1"/>
    <col min="14085" max="14085" width="14.5703125" bestFit="1" customWidth="1"/>
    <col min="14086" max="14086" width="4.42578125" bestFit="1" customWidth="1"/>
    <col min="14087" max="14089" width="13.42578125" customWidth="1"/>
    <col min="14337" max="14337" width="64.140625" customWidth="1"/>
    <col min="14338" max="14338" width="5.42578125" bestFit="1" customWidth="1"/>
    <col min="14339" max="14340" width="3.85546875" bestFit="1" customWidth="1"/>
    <col min="14341" max="14341" width="14.5703125" bestFit="1" customWidth="1"/>
    <col min="14342" max="14342" width="4.42578125" bestFit="1" customWidth="1"/>
    <col min="14343" max="14345" width="13.42578125" customWidth="1"/>
    <col min="14593" max="14593" width="64.140625" customWidth="1"/>
    <col min="14594" max="14594" width="5.42578125" bestFit="1" customWidth="1"/>
    <col min="14595" max="14596" width="3.85546875" bestFit="1" customWidth="1"/>
    <col min="14597" max="14597" width="14.5703125" bestFit="1" customWidth="1"/>
    <col min="14598" max="14598" width="4.42578125" bestFit="1" customWidth="1"/>
    <col min="14599" max="14601" width="13.42578125" customWidth="1"/>
    <col min="14849" max="14849" width="64.140625" customWidth="1"/>
    <col min="14850" max="14850" width="5.42578125" bestFit="1" customWidth="1"/>
    <col min="14851" max="14852" width="3.85546875" bestFit="1" customWidth="1"/>
    <col min="14853" max="14853" width="14.5703125" bestFit="1" customWidth="1"/>
    <col min="14854" max="14854" width="4.42578125" bestFit="1" customWidth="1"/>
    <col min="14855" max="14857" width="13.42578125" customWidth="1"/>
    <col min="15105" max="15105" width="64.140625" customWidth="1"/>
    <col min="15106" max="15106" width="5.42578125" bestFit="1" customWidth="1"/>
    <col min="15107" max="15108" width="3.85546875" bestFit="1" customWidth="1"/>
    <col min="15109" max="15109" width="14.5703125" bestFit="1" customWidth="1"/>
    <col min="15110" max="15110" width="4.42578125" bestFit="1" customWidth="1"/>
    <col min="15111" max="15113" width="13.42578125" customWidth="1"/>
    <col min="15361" max="15361" width="64.140625" customWidth="1"/>
    <col min="15362" max="15362" width="5.42578125" bestFit="1" customWidth="1"/>
    <col min="15363" max="15364" width="3.85546875" bestFit="1" customWidth="1"/>
    <col min="15365" max="15365" width="14.5703125" bestFit="1" customWidth="1"/>
    <col min="15366" max="15366" width="4.42578125" bestFit="1" customWidth="1"/>
    <col min="15367" max="15369" width="13.42578125" customWidth="1"/>
    <col min="15617" max="15617" width="64.140625" customWidth="1"/>
    <col min="15618" max="15618" width="5.42578125" bestFit="1" customWidth="1"/>
    <col min="15619" max="15620" width="3.85546875" bestFit="1" customWidth="1"/>
    <col min="15621" max="15621" width="14.5703125" bestFit="1" customWidth="1"/>
    <col min="15622" max="15622" width="4.42578125" bestFit="1" customWidth="1"/>
    <col min="15623" max="15625" width="13.42578125" customWidth="1"/>
    <col min="15873" max="15873" width="64.140625" customWidth="1"/>
    <col min="15874" max="15874" width="5.42578125" bestFit="1" customWidth="1"/>
    <col min="15875" max="15876" width="3.85546875" bestFit="1" customWidth="1"/>
    <col min="15877" max="15877" width="14.5703125" bestFit="1" customWidth="1"/>
    <col min="15878" max="15878" width="4.42578125" bestFit="1" customWidth="1"/>
    <col min="15879" max="15881" width="13.42578125" customWidth="1"/>
    <col min="16129" max="16129" width="64.140625" customWidth="1"/>
    <col min="16130" max="16130" width="5.42578125" bestFit="1" customWidth="1"/>
    <col min="16131" max="16132" width="3.85546875" bestFit="1" customWidth="1"/>
    <col min="16133" max="16133" width="14.5703125" bestFit="1" customWidth="1"/>
    <col min="16134" max="16134" width="4.42578125" bestFit="1" customWidth="1"/>
    <col min="16135" max="16137" width="13.42578125" customWidth="1"/>
  </cols>
  <sheetData>
    <row r="1" spans="1:9" x14ac:dyDescent="0.25">
      <c r="D1" s="132" t="s">
        <v>44</v>
      </c>
      <c r="E1" s="132"/>
      <c r="F1" s="100"/>
      <c r="G1" s="102"/>
      <c r="H1" s="102"/>
      <c r="I1" s="102"/>
    </row>
    <row r="2" spans="1:9" ht="15" customHeight="1" x14ac:dyDescent="0.25">
      <c r="D2" s="135" t="s">
        <v>64</v>
      </c>
      <c r="E2" s="135"/>
      <c r="F2" s="135"/>
      <c r="G2" s="135"/>
      <c r="H2" s="135"/>
      <c r="I2" s="135"/>
    </row>
    <row r="3" spans="1:9" x14ac:dyDescent="0.25">
      <c r="D3" s="135" t="str">
        <f>Решение!A8</f>
        <v>от 07.08.2018 года №3-147</v>
      </c>
      <c r="E3" s="135"/>
      <c r="F3" s="135"/>
      <c r="G3" s="135"/>
      <c r="H3" s="135"/>
      <c r="I3" s="135"/>
    </row>
    <row r="4" spans="1:9" ht="76.5" customHeight="1" x14ac:dyDescent="0.25">
      <c r="D4" s="135" t="s">
        <v>179</v>
      </c>
      <c r="E4" s="135"/>
      <c r="F4" s="135"/>
      <c r="G4" s="135"/>
      <c r="H4" s="135"/>
      <c r="I4" s="135"/>
    </row>
    <row r="6" spans="1:9" s="48" customFormat="1" x14ac:dyDescent="0.2">
      <c r="C6" s="92"/>
      <c r="D6" s="135" t="s">
        <v>301</v>
      </c>
      <c r="E6" s="135"/>
      <c r="F6" s="135"/>
      <c r="G6" s="135"/>
      <c r="H6" s="135"/>
      <c r="I6" s="135"/>
    </row>
    <row r="7" spans="1:9" s="49" customFormat="1" ht="15.75" x14ac:dyDescent="0.25">
      <c r="C7" s="93"/>
      <c r="D7" s="135" t="s">
        <v>64</v>
      </c>
      <c r="E7" s="135"/>
      <c r="F7" s="135"/>
      <c r="G7" s="135"/>
      <c r="H7" s="135"/>
      <c r="I7" s="135"/>
    </row>
    <row r="8" spans="1:9" s="49" customFormat="1" ht="15.75" customHeight="1" x14ac:dyDescent="0.25">
      <c r="A8" s="50"/>
      <c r="C8" s="93"/>
      <c r="D8" s="135" t="s">
        <v>184</v>
      </c>
      <c r="E8" s="135"/>
      <c r="F8" s="135"/>
      <c r="G8" s="135"/>
      <c r="H8" s="135"/>
      <c r="I8" s="135"/>
    </row>
    <row r="9" spans="1:9" s="49" customFormat="1" ht="41.25" customHeight="1" x14ac:dyDescent="0.25">
      <c r="A9" s="50"/>
      <c r="C9" s="93"/>
      <c r="D9" s="135" t="s">
        <v>199</v>
      </c>
      <c r="E9" s="135"/>
      <c r="F9" s="135"/>
      <c r="G9" s="135"/>
      <c r="H9" s="135"/>
      <c r="I9" s="135"/>
    </row>
    <row r="10" spans="1:9" s="49" customFormat="1" ht="15.75" x14ac:dyDescent="0.25">
      <c r="A10" s="50"/>
      <c r="B10" s="51"/>
      <c r="C10" s="51"/>
      <c r="D10" s="51"/>
      <c r="E10" s="51"/>
      <c r="F10" s="52"/>
    </row>
    <row r="11" spans="1:9" s="49" customFormat="1" ht="15.75" x14ac:dyDescent="0.25">
      <c r="A11" s="140" t="s">
        <v>267</v>
      </c>
      <c r="B11" s="140"/>
      <c r="C11" s="140"/>
      <c r="D11" s="140"/>
      <c r="E11" s="140"/>
      <c r="F11" s="140"/>
      <c r="G11" s="140"/>
      <c r="H11" s="140"/>
      <c r="I11" s="140"/>
    </row>
    <row r="12" spans="1:9" s="49" customFormat="1" ht="37.5" customHeight="1" x14ac:dyDescent="0.25">
      <c r="A12" s="140" t="s">
        <v>200</v>
      </c>
      <c r="B12" s="140"/>
      <c r="C12" s="140"/>
      <c r="D12" s="140"/>
      <c r="E12" s="140"/>
      <c r="F12" s="140"/>
      <c r="G12" s="140"/>
      <c r="H12" s="140"/>
      <c r="I12" s="140"/>
    </row>
    <row r="13" spans="1:9" s="48" customFormat="1" ht="19.5" customHeight="1" x14ac:dyDescent="0.2">
      <c r="F13" s="94"/>
      <c r="G13" s="95"/>
      <c r="I13" s="95" t="s">
        <v>39</v>
      </c>
    </row>
    <row r="14" spans="1:9" ht="15" customHeight="1" x14ac:dyDescent="0.25">
      <c r="A14" s="137" t="s">
        <v>38</v>
      </c>
      <c r="B14" s="137" t="s">
        <v>37</v>
      </c>
      <c r="C14" s="150" t="s">
        <v>36</v>
      </c>
      <c r="D14" s="150" t="s">
        <v>35</v>
      </c>
      <c r="E14" s="150" t="s">
        <v>34</v>
      </c>
      <c r="F14" s="151" t="s">
        <v>33</v>
      </c>
      <c r="G14" s="141" t="s">
        <v>201</v>
      </c>
      <c r="H14" s="143" t="s">
        <v>202</v>
      </c>
      <c r="I14" s="143" t="s">
        <v>203</v>
      </c>
    </row>
    <row r="15" spans="1:9" x14ac:dyDescent="0.25">
      <c r="A15" s="137"/>
      <c r="B15" s="149"/>
      <c r="C15" s="150"/>
      <c r="D15" s="150"/>
      <c r="E15" s="150"/>
      <c r="F15" s="151"/>
      <c r="G15" s="142"/>
      <c r="H15" s="144"/>
      <c r="I15" s="144"/>
    </row>
    <row r="16" spans="1:9" x14ac:dyDescent="0.25">
      <c r="A16" s="137"/>
      <c r="B16" s="149"/>
      <c r="C16" s="150"/>
      <c r="D16" s="150"/>
      <c r="E16" s="150"/>
      <c r="F16" s="151"/>
      <c r="G16" s="142"/>
      <c r="H16" s="145"/>
      <c r="I16" s="145"/>
    </row>
    <row r="17" spans="1:9" s="53" customFormat="1" ht="12.75" x14ac:dyDescent="0.25">
      <c r="A17" s="78" t="s">
        <v>67</v>
      </c>
      <c r="B17" s="78">
        <v>2</v>
      </c>
      <c r="C17" s="78">
        <v>3</v>
      </c>
      <c r="D17" s="78">
        <v>4</v>
      </c>
      <c r="E17" s="78">
        <v>5</v>
      </c>
      <c r="F17" s="78">
        <v>6</v>
      </c>
      <c r="G17" s="97">
        <v>7</v>
      </c>
      <c r="H17" s="97">
        <v>8</v>
      </c>
      <c r="I17" s="97">
        <v>9</v>
      </c>
    </row>
    <row r="18" spans="1:9" s="55" customFormat="1" ht="15.75" x14ac:dyDescent="0.25">
      <c r="A18" s="54" t="s">
        <v>204</v>
      </c>
      <c r="B18" s="8" t="s">
        <v>41</v>
      </c>
      <c r="C18" s="1" t="s">
        <v>2</v>
      </c>
      <c r="D18" s="1"/>
      <c r="E18" s="1"/>
      <c r="F18" s="18"/>
      <c r="G18" s="25">
        <f>G19+G23</f>
        <v>-40000</v>
      </c>
      <c r="H18" s="25">
        <f>H19+H23</f>
        <v>0</v>
      </c>
      <c r="I18" s="25">
        <f>I19+I23</f>
        <v>0</v>
      </c>
    </row>
    <row r="19" spans="1:9" s="55" customFormat="1" ht="15.75" hidden="1" x14ac:dyDescent="0.25">
      <c r="A19" s="54" t="s">
        <v>205</v>
      </c>
      <c r="B19" s="8" t="s">
        <v>41</v>
      </c>
      <c r="C19" s="1" t="s">
        <v>2</v>
      </c>
      <c r="D19" s="1" t="s">
        <v>4</v>
      </c>
      <c r="E19" s="1"/>
      <c r="F19" s="18"/>
      <c r="G19" s="25">
        <f>G20</f>
        <v>0</v>
      </c>
      <c r="H19" s="25">
        <f t="shared" ref="H19:I21" si="0">H20</f>
        <v>0</v>
      </c>
      <c r="I19" s="25">
        <f t="shared" si="0"/>
        <v>0</v>
      </c>
    </row>
    <row r="20" spans="1:9" s="55" customFormat="1" ht="15.75" hidden="1" x14ac:dyDescent="0.25">
      <c r="A20" s="54" t="s">
        <v>206</v>
      </c>
      <c r="B20" s="8" t="s">
        <v>41</v>
      </c>
      <c r="C20" s="1" t="s">
        <v>2</v>
      </c>
      <c r="D20" s="1" t="s">
        <v>4</v>
      </c>
      <c r="E20" s="1" t="s">
        <v>207</v>
      </c>
      <c r="F20" s="18"/>
      <c r="G20" s="25">
        <f>G21</f>
        <v>0</v>
      </c>
      <c r="H20" s="25">
        <f t="shared" si="0"/>
        <v>0</v>
      </c>
      <c r="I20" s="25">
        <f t="shared" si="0"/>
        <v>0</v>
      </c>
    </row>
    <row r="21" spans="1:9" s="55" customFormat="1" ht="15.75" hidden="1" x14ac:dyDescent="0.25">
      <c r="A21" s="56" t="s">
        <v>45</v>
      </c>
      <c r="B21" s="2" t="s">
        <v>41</v>
      </c>
      <c r="C21" s="4" t="s">
        <v>2</v>
      </c>
      <c r="D21" s="4" t="s">
        <v>4</v>
      </c>
      <c r="E21" s="4" t="s">
        <v>207</v>
      </c>
      <c r="F21" s="15" t="s">
        <v>17</v>
      </c>
      <c r="G21" s="26">
        <f>G22</f>
        <v>0</v>
      </c>
      <c r="H21" s="26">
        <f t="shared" si="0"/>
        <v>0</v>
      </c>
      <c r="I21" s="26">
        <f t="shared" si="0"/>
        <v>0</v>
      </c>
    </row>
    <row r="22" spans="1:9" s="55" customFormat="1" ht="15.75" hidden="1" x14ac:dyDescent="0.25">
      <c r="A22" s="56" t="s">
        <v>46</v>
      </c>
      <c r="B22" s="2" t="s">
        <v>41</v>
      </c>
      <c r="C22" s="4" t="s">
        <v>2</v>
      </c>
      <c r="D22" s="4" t="s">
        <v>4</v>
      </c>
      <c r="E22" s="4" t="s">
        <v>207</v>
      </c>
      <c r="F22" s="15" t="s">
        <v>30</v>
      </c>
      <c r="G22" s="26"/>
      <c r="H22" s="26"/>
      <c r="I22" s="26"/>
    </row>
    <row r="23" spans="1:9" s="55" customFormat="1" ht="15.75" x14ac:dyDescent="0.25">
      <c r="A23" s="54" t="s">
        <v>208</v>
      </c>
      <c r="B23" s="8" t="s">
        <v>41</v>
      </c>
      <c r="C23" s="1" t="s">
        <v>2</v>
      </c>
      <c r="D23" s="1" t="s">
        <v>3</v>
      </c>
      <c r="E23" s="1"/>
      <c r="F23" s="18"/>
      <c r="G23" s="25">
        <f>G24+G33+G27+G30</f>
        <v>-40000</v>
      </c>
      <c r="H23" s="25">
        <f>H24+H33+H27+H30</f>
        <v>0</v>
      </c>
      <c r="I23" s="25">
        <f>I24+I33+I27+I30</f>
        <v>0</v>
      </c>
    </row>
    <row r="24" spans="1:9" s="57" customFormat="1" ht="66.75" hidden="1" customHeight="1" x14ac:dyDescent="0.25">
      <c r="A24" s="61" t="s">
        <v>54</v>
      </c>
      <c r="B24" s="17" t="s">
        <v>41</v>
      </c>
      <c r="C24" s="18" t="s">
        <v>2</v>
      </c>
      <c r="D24" s="18" t="s">
        <v>3</v>
      </c>
      <c r="E24" s="18" t="s">
        <v>55</v>
      </c>
      <c r="F24" s="18"/>
      <c r="G24" s="75">
        <f t="shared" ref="G24:I25" si="1">G25</f>
        <v>0</v>
      </c>
      <c r="H24" s="75">
        <f t="shared" si="1"/>
        <v>0</v>
      </c>
      <c r="I24" s="75">
        <f t="shared" si="1"/>
        <v>0</v>
      </c>
    </row>
    <row r="25" spans="1:9" s="55" customFormat="1" ht="15.75" hidden="1" x14ac:dyDescent="0.25">
      <c r="A25" s="63" t="s">
        <v>18</v>
      </c>
      <c r="B25" s="14" t="s">
        <v>41</v>
      </c>
      <c r="C25" s="15" t="s">
        <v>2</v>
      </c>
      <c r="D25" s="15" t="s">
        <v>3</v>
      </c>
      <c r="E25" s="15" t="s">
        <v>55</v>
      </c>
      <c r="F25" s="15" t="s">
        <v>21</v>
      </c>
      <c r="G25" s="76">
        <f t="shared" si="1"/>
        <v>0</v>
      </c>
      <c r="H25" s="76">
        <f t="shared" si="1"/>
        <v>0</v>
      </c>
      <c r="I25" s="76">
        <f t="shared" si="1"/>
        <v>0</v>
      </c>
    </row>
    <row r="26" spans="1:9" s="55" customFormat="1" ht="31.5" hidden="1" x14ac:dyDescent="0.25">
      <c r="A26" s="63" t="s">
        <v>49</v>
      </c>
      <c r="B26" s="14" t="s">
        <v>41</v>
      </c>
      <c r="C26" s="15" t="s">
        <v>2</v>
      </c>
      <c r="D26" s="15" t="s">
        <v>3</v>
      </c>
      <c r="E26" s="15" t="s">
        <v>55</v>
      </c>
      <c r="F26" s="15" t="s">
        <v>19</v>
      </c>
      <c r="G26" s="76"/>
      <c r="H26" s="76"/>
      <c r="I26" s="76"/>
    </row>
    <row r="27" spans="1:9" s="98" customFormat="1" ht="15.75" x14ac:dyDescent="0.25">
      <c r="A27" s="61" t="s">
        <v>170</v>
      </c>
      <c r="B27" s="17" t="s">
        <v>41</v>
      </c>
      <c r="C27" s="18" t="s">
        <v>2</v>
      </c>
      <c r="D27" s="18" t="s">
        <v>3</v>
      </c>
      <c r="E27" s="18" t="s">
        <v>209</v>
      </c>
      <c r="F27" s="18"/>
      <c r="G27" s="75">
        <f t="shared" ref="G27:I28" si="2">G28</f>
        <v>-40000</v>
      </c>
      <c r="H27" s="75">
        <f t="shared" si="2"/>
        <v>0</v>
      </c>
      <c r="I27" s="75">
        <f t="shared" si="2"/>
        <v>0</v>
      </c>
    </row>
    <row r="28" spans="1:9" s="74" customFormat="1" ht="15.75" x14ac:dyDescent="0.25">
      <c r="A28" s="56" t="s">
        <v>42</v>
      </c>
      <c r="B28" s="14" t="s">
        <v>41</v>
      </c>
      <c r="C28" s="15" t="s">
        <v>2</v>
      </c>
      <c r="D28" s="15" t="s">
        <v>3</v>
      </c>
      <c r="E28" s="15" t="s">
        <v>209</v>
      </c>
      <c r="F28" s="15" t="s">
        <v>17</v>
      </c>
      <c r="G28" s="76">
        <f t="shared" si="2"/>
        <v>-40000</v>
      </c>
      <c r="H28" s="76">
        <f t="shared" si="2"/>
        <v>0</v>
      </c>
      <c r="I28" s="76">
        <f t="shared" si="2"/>
        <v>0</v>
      </c>
    </row>
    <row r="29" spans="1:9" s="74" customFormat="1" ht="15.75" x14ac:dyDescent="0.25">
      <c r="A29" s="56" t="s">
        <v>172</v>
      </c>
      <c r="B29" s="14" t="s">
        <v>41</v>
      </c>
      <c r="C29" s="15" t="s">
        <v>2</v>
      </c>
      <c r="D29" s="15" t="s">
        <v>3</v>
      </c>
      <c r="E29" s="15" t="s">
        <v>209</v>
      </c>
      <c r="F29" s="15" t="s">
        <v>171</v>
      </c>
      <c r="G29" s="76">
        <v>-40000</v>
      </c>
      <c r="H29" s="76"/>
      <c r="I29" s="76"/>
    </row>
    <row r="30" spans="1:9" s="98" customFormat="1" ht="31.5" hidden="1" x14ac:dyDescent="0.25">
      <c r="A30" s="54" t="s">
        <v>210</v>
      </c>
      <c r="B30" s="17" t="s">
        <v>41</v>
      </c>
      <c r="C30" s="18" t="s">
        <v>2</v>
      </c>
      <c r="D30" s="18" t="s">
        <v>3</v>
      </c>
      <c r="E30" s="18" t="s">
        <v>211</v>
      </c>
      <c r="F30" s="18"/>
      <c r="G30" s="75">
        <f t="shared" ref="G30:I31" si="3">G31</f>
        <v>0</v>
      </c>
      <c r="H30" s="75">
        <f t="shared" si="3"/>
        <v>0</v>
      </c>
      <c r="I30" s="75">
        <f t="shared" si="3"/>
        <v>0</v>
      </c>
    </row>
    <row r="31" spans="1:9" s="74" customFormat="1" ht="15.75" hidden="1" x14ac:dyDescent="0.25">
      <c r="A31" s="56" t="s">
        <v>18</v>
      </c>
      <c r="B31" s="14" t="s">
        <v>41</v>
      </c>
      <c r="C31" s="15" t="s">
        <v>2</v>
      </c>
      <c r="D31" s="15" t="s">
        <v>3</v>
      </c>
      <c r="E31" s="15" t="s">
        <v>211</v>
      </c>
      <c r="F31" s="15" t="s">
        <v>21</v>
      </c>
      <c r="G31" s="76">
        <f t="shared" si="3"/>
        <v>0</v>
      </c>
      <c r="H31" s="76">
        <f t="shared" si="3"/>
        <v>0</v>
      </c>
      <c r="I31" s="76">
        <f t="shared" si="3"/>
        <v>0</v>
      </c>
    </row>
    <row r="32" spans="1:9" s="74" customFormat="1" ht="31.5" hidden="1" x14ac:dyDescent="0.25">
      <c r="A32" s="56" t="s">
        <v>49</v>
      </c>
      <c r="B32" s="14" t="s">
        <v>41</v>
      </c>
      <c r="C32" s="15" t="s">
        <v>2</v>
      </c>
      <c r="D32" s="15" t="s">
        <v>3</v>
      </c>
      <c r="E32" s="15" t="s">
        <v>211</v>
      </c>
      <c r="F32" s="15" t="s">
        <v>19</v>
      </c>
      <c r="G32" s="76"/>
      <c r="H32" s="76"/>
      <c r="I32" s="76"/>
    </row>
    <row r="33" spans="1:9" s="57" customFormat="1" ht="15.75" hidden="1" x14ac:dyDescent="0.25">
      <c r="A33" s="54" t="s">
        <v>212</v>
      </c>
      <c r="B33" s="8" t="s">
        <v>41</v>
      </c>
      <c r="C33" s="1" t="s">
        <v>2</v>
      </c>
      <c r="D33" s="1" t="s">
        <v>3</v>
      </c>
      <c r="E33" s="1" t="s">
        <v>213</v>
      </c>
      <c r="F33" s="18"/>
      <c r="G33" s="25">
        <f t="shared" ref="G33:I34" si="4">G34</f>
        <v>0</v>
      </c>
      <c r="H33" s="25">
        <f t="shared" si="4"/>
        <v>0</v>
      </c>
      <c r="I33" s="25">
        <f t="shared" si="4"/>
        <v>0</v>
      </c>
    </row>
    <row r="34" spans="1:9" s="55" customFormat="1" ht="15.75" hidden="1" x14ac:dyDescent="0.25">
      <c r="A34" s="56" t="s">
        <v>42</v>
      </c>
      <c r="B34" s="2" t="s">
        <v>41</v>
      </c>
      <c r="C34" s="4" t="s">
        <v>2</v>
      </c>
      <c r="D34" s="4" t="s">
        <v>3</v>
      </c>
      <c r="E34" s="4" t="s">
        <v>213</v>
      </c>
      <c r="F34" s="15" t="s">
        <v>17</v>
      </c>
      <c r="G34" s="26">
        <f t="shared" si="4"/>
        <v>0</v>
      </c>
      <c r="H34" s="26">
        <f t="shared" si="4"/>
        <v>0</v>
      </c>
      <c r="I34" s="26">
        <f t="shared" si="4"/>
        <v>0</v>
      </c>
    </row>
    <row r="35" spans="1:9" s="55" customFormat="1" ht="15.75" hidden="1" x14ac:dyDescent="0.25">
      <c r="A35" s="56" t="s">
        <v>167</v>
      </c>
      <c r="B35" s="2" t="s">
        <v>41</v>
      </c>
      <c r="C35" s="4" t="s">
        <v>2</v>
      </c>
      <c r="D35" s="4" t="s">
        <v>3</v>
      </c>
      <c r="E35" s="4" t="s">
        <v>213</v>
      </c>
      <c r="F35" s="15" t="s">
        <v>168</v>
      </c>
      <c r="G35" s="26"/>
      <c r="H35" s="26"/>
      <c r="I35" s="26"/>
    </row>
    <row r="36" spans="1:9" s="55" customFormat="1" ht="31.5" hidden="1" x14ac:dyDescent="0.25">
      <c r="A36" s="54" t="s">
        <v>214</v>
      </c>
      <c r="B36" s="8" t="s">
        <v>41</v>
      </c>
      <c r="C36" s="1" t="s">
        <v>15</v>
      </c>
      <c r="D36" s="4"/>
      <c r="E36" s="4"/>
      <c r="F36" s="15"/>
      <c r="G36" s="25">
        <f>G37</f>
        <v>0</v>
      </c>
      <c r="H36" s="25">
        <f t="shared" ref="H36:I39" si="5">H37</f>
        <v>0</v>
      </c>
      <c r="I36" s="25">
        <f t="shared" si="5"/>
        <v>0</v>
      </c>
    </row>
    <row r="37" spans="1:9" s="55" customFormat="1" ht="15.75" hidden="1" x14ac:dyDescent="0.25">
      <c r="A37" s="58" t="s">
        <v>215</v>
      </c>
      <c r="B37" s="8" t="s">
        <v>41</v>
      </c>
      <c r="C37" s="1" t="s">
        <v>15</v>
      </c>
      <c r="D37" s="1" t="s">
        <v>7</v>
      </c>
      <c r="E37" s="4"/>
      <c r="F37" s="18"/>
      <c r="G37" s="25">
        <f>G38</f>
        <v>0</v>
      </c>
      <c r="H37" s="25">
        <f t="shared" si="5"/>
        <v>0</v>
      </c>
      <c r="I37" s="25">
        <f t="shared" si="5"/>
        <v>0</v>
      </c>
    </row>
    <row r="38" spans="1:9" s="57" customFormat="1" ht="15.75" hidden="1" x14ac:dyDescent="0.25">
      <c r="A38" s="54" t="s">
        <v>29</v>
      </c>
      <c r="B38" s="8" t="s">
        <v>41</v>
      </c>
      <c r="C38" s="1" t="s">
        <v>15</v>
      </c>
      <c r="D38" s="1" t="s">
        <v>7</v>
      </c>
      <c r="E38" s="1" t="s">
        <v>216</v>
      </c>
      <c r="F38" s="18"/>
      <c r="G38" s="25">
        <f>G39</f>
        <v>0</v>
      </c>
      <c r="H38" s="25">
        <f t="shared" si="5"/>
        <v>0</v>
      </c>
      <c r="I38" s="25">
        <f t="shared" si="5"/>
        <v>0</v>
      </c>
    </row>
    <row r="39" spans="1:9" s="55" customFormat="1" ht="15.75" hidden="1" x14ac:dyDescent="0.25">
      <c r="A39" s="56" t="s">
        <v>18</v>
      </c>
      <c r="B39" s="2" t="s">
        <v>41</v>
      </c>
      <c r="C39" s="4" t="s">
        <v>15</v>
      </c>
      <c r="D39" s="4" t="s">
        <v>7</v>
      </c>
      <c r="E39" s="4" t="s">
        <v>216</v>
      </c>
      <c r="F39" s="15" t="s">
        <v>21</v>
      </c>
      <c r="G39" s="26">
        <f>G40</f>
        <v>0</v>
      </c>
      <c r="H39" s="26">
        <f t="shared" si="5"/>
        <v>0</v>
      </c>
      <c r="I39" s="26">
        <f t="shared" si="5"/>
        <v>0</v>
      </c>
    </row>
    <row r="40" spans="1:9" s="55" customFormat="1" ht="18" hidden="1" customHeight="1" x14ac:dyDescent="0.25">
      <c r="A40" s="56" t="s">
        <v>20</v>
      </c>
      <c r="B40" s="2" t="s">
        <v>41</v>
      </c>
      <c r="C40" s="4" t="s">
        <v>15</v>
      </c>
      <c r="D40" s="4" t="s">
        <v>7</v>
      </c>
      <c r="E40" s="4" t="s">
        <v>216</v>
      </c>
      <c r="F40" s="15" t="s">
        <v>19</v>
      </c>
      <c r="G40" s="26"/>
      <c r="H40" s="26"/>
      <c r="I40" s="26"/>
    </row>
    <row r="41" spans="1:9" s="55" customFormat="1" ht="15.75" x14ac:dyDescent="0.25">
      <c r="A41" s="54" t="s">
        <v>217</v>
      </c>
      <c r="B41" s="8" t="s">
        <v>41</v>
      </c>
      <c r="C41" s="1" t="s">
        <v>9</v>
      </c>
      <c r="D41" s="1" t="s">
        <v>28</v>
      </c>
      <c r="E41" s="1"/>
      <c r="F41" s="18"/>
      <c r="G41" s="25">
        <f>G42+G57</f>
        <v>1889207</v>
      </c>
      <c r="H41" s="25">
        <f>H42+H57</f>
        <v>0</v>
      </c>
      <c r="I41" s="25">
        <f>I42+I57</f>
        <v>0</v>
      </c>
    </row>
    <row r="42" spans="1:9" s="55" customFormat="1" ht="15.75" x14ac:dyDescent="0.25">
      <c r="A42" s="59" t="s">
        <v>218</v>
      </c>
      <c r="B42" s="8" t="s">
        <v>41</v>
      </c>
      <c r="C42" s="1" t="s">
        <v>9</v>
      </c>
      <c r="D42" s="1" t="s">
        <v>26</v>
      </c>
      <c r="E42" s="1"/>
      <c r="F42" s="18"/>
      <c r="G42" s="25">
        <f>G49+G52+G46+G43</f>
        <v>1889207</v>
      </c>
      <c r="H42" s="25">
        <f>H49+H52+H46</f>
        <v>0</v>
      </c>
      <c r="I42" s="25">
        <f>I49+I52+I46</f>
        <v>0</v>
      </c>
    </row>
    <row r="43" spans="1:9" s="55" customFormat="1" ht="31.5" x14ac:dyDescent="0.25">
      <c r="A43" s="59" t="s">
        <v>275</v>
      </c>
      <c r="B43" s="8" t="s">
        <v>41</v>
      </c>
      <c r="C43" s="1" t="s">
        <v>9</v>
      </c>
      <c r="D43" s="1" t="s">
        <v>26</v>
      </c>
      <c r="E43" s="1" t="s">
        <v>274</v>
      </c>
      <c r="F43" s="18"/>
      <c r="G43" s="25">
        <f>G44</f>
        <v>1889207</v>
      </c>
      <c r="H43" s="25"/>
      <c r="I43" s="25"/>
    </row>
    <row r="44" spans="1:9" s="55" customFormat="1" ht="15.75" x14ac:dyDescent="0.25">
      <c r="A44" s="56" t="s">
        <v>18</v>
      </c>
      <c r="B44" s="2" t="s">
        <v>41</v>
      </c>
      <c r="C44" s="4" t="s">
        <v>9</v>
      </c>
      <c r="D44" s="4" t="s">
        <v>26</v>
      </c>
      <c r="E44" s="4" t="s">
        <v>274</v>
      </c>
      <c r="F44" s="15" t="s">
        <v>21</v>
      </c>
      <c r="G44" s="26">
        <f>G45</f>
        <v>1889207</v>
      </c>
      <c r="H44" s="26"/>
      <c r="I44" s="26"/>
    </row>
    <row r="45" spans="1:9" s="55" customFormat="1" ht="31.5" x14ac:dyDescent="0.25">
      <c r="A45" s="56" t="s">
        <v>20</v>
      </c>
      <c r="B45" s="2" t="s">
        <v>41</v>
      </c>
      <c r="C45" s="4" t="s">
        <v>9</v>
      </c>
      <c r="D45" s="4" t="s">
        <v>26</v>
      </c>
      <c r="E45" s="4" t="s">
        <v>274</v>
      </c>
      <c r="F45" s="15" t="s">
        <v>19</v>
      </c>
      <c r="G45" s="26">
        <v>1889207</v>
      </c>
      <c r="H45" s="26"/>
      <c r="I45" s="26"/>
    </row>
    <row r="46" spans="1:9" s="55" customFormat="1" ht="15.75" hidden="1" x14ac:dyDescent="0.25">
      <c r="A46" s="54" t="s">
        <v>219</v>
      </c>
      <c r="B46" s="8" t="s">
        <v>41</v>
      </c>
      <c r="C46" s="1" t="s">
        <v>9</v>
      </c>
      <c r="D46" s="1" t="s">
        <v>26</v>
      </c>
      <c r="E46" s="7" t="s">
        <v>220</v>
      </c>
      <c r="F46" s="15"/>
      <c r="G46" s="25">
        <f t="shared" ref="G46:I47" si="6">G47</f>
        <v>0</v>
      </c>
      <c r="H46" s="25">
        <f t="shared" si="6"/>
        <v>0</v>
      </c>
      <c r="I46" s="25">
        <f t="shared" si="6"/>
        <v>0</v>
      </c>
    </row>
    <row r="47" spans="1:9" s="55" customFormat="1" ht="15.75" hidden="1" x14ac:dyDescent="0.25">
      <c r="A47" s="56" t="s">
        <v>42</v>
      </c>
      <c r="B47" s="2" t="s">
        <v>41</v>
      </c>
      <c r="C47" s="4" t="s">
        <v>9</v>
      </c>
      <c r="D47" s="4" t="s">
        <v>26</v>
      </c>
      <c r="E47" s="5" t="s">
        <v>220</v>
      </c>
      <c r="F47" s="15" t="s">
        <v>17</v>
      </c>
      <c r="G47" s="26">
        <f t="shared" si="6"/>
        <v>0</v>
      </c>
      <c r="H47" s="26">
        <f t="shared" si="6"/>
        <v>0</v>
      </c>
      <c r="I47" s="26">
        <f t="shared" si="6"/>
        <v>0</v>
      </c>
    </row>
    <row r="48" spans="1:9" s="55" customFormat="1" ht="47.25" hidden="1" x14ac:dyDescent="0.25">
      <c r="A48" s="56" t="s">
        <v>43</v>
      </c>
      <c r="B48" s="2" t="s">
        <v>41</v>
      </c>
      <c r="C48" s="4" t="s">
        <v>9</v>
      </c>
      <c r="D48" s="4" t="s">
        <v>26</v>
      </c>
      <c r="E48" s="5" t="s">
        <v>220</v>
      </c>
      <c r="F48" s="15" t="s">
        <v>14</v>
      </c>
      <c r="G48" s="26"/>
      <c r="H48" s="26"/>
      <c r="I48" s="26"/>
    </row>
    <row r="49" spans="1:9" s="55" customFormat="1" ht="31.5" hidden="1" x14ac:dyDescent="0.25">
      <c r="A49" s="60" t="s">
        <v>27</v>
      </c>
      <c r="B49" s="8" t="s">
        <v>41</v>
      </c>
      <c r="C49" s="1" t="s">
        <v>9</v>
      </c>
      <c r="D49" s="1" t="s">
        <v>26</v>
      </c>
      <c r="E49" s="7" t="s">
        <v>221</v>
      </c>
      <c r="F49" s="18"/>
      <c r="G49" s="25">
        <f t="shared" ref="G49:I50" si="7">G50</f>
        <v>0</v>
      </c>
      <c r="H49" s="25">
        <f t="shared" si="7"/>
        <v>0</v>
      </c>
      <c r="I49" s="25">
        <f t="shared" si="7"/>
        <v>0</v>
      </c>
    </row>
    <row r="50" spans="1:9" s="55" customFormat="1" ht="15.75" hidden="1" x14ac:dyDescent="0.25">
      <c r="A50" s="56" t="s">
        <v>18</v>
      </c>
      <c r="B50" s="2" t="s">
        <v>41</v>
      </c>
      <c r="C50" s="4" t="s">
        <v>9</v>
      </c>
      <c r="D50" s="4" t="s">
        <v>26</v>
      </c>
      <c r="E50" s="5" t="s">
        <v>221</v>
      </c>
      <c r="F50" s="15" t="s">
        <v>21</v>
      </c>
      <c r="G50" s="26">
        <f t="shared" si="7"/>
        <v>0</v>
      </c>
      <c r="H50" s="26">
        <f t="shared" si="7"/>
        <v>0</v>
      </c>
      <c r="I50" s="26">
        <f t="shared" si="7"/>
        <v>0</v>
      </c>
    </row>
    <row r="51" spans="1:9" s="55" customFormat="1" ht="16.5" hidden="1" customHeight="1" x14ac:dyDescent="0.25">
      <c r="A51" s="56" t="s">
        <v>20</v>
      </c>
      <c r="B51" s="2" t="s">
        <v>41</v>
      </c>
      <c r="C51" s="4" t="s">
        <v>9</v>
      </c>
      <c r="D51" s="4" t="s">
        <v>26</v>
      </c>
      <c r="E51" s="5" t="s">
        <v>221</v>
      </c>
      <c r="F51" s="15" t="s">
        <v>19</v>
      </c>
      <c r="G51" s="26"/>
      <c r="H51" s="26"/>
      <c r="I51" s="26"/>
    </row>
    <row r="52" spans="1:9" s="55" customFormat="1" ht="31.5" hidden="1" x14ac:dyDescent="0.25">
      <c r="A52" s="54" t="s">
        <v>58</v>
      </c>
      <c r="B52" s="8" t="s">
        <v>41</v>
      </c>
      <c r="C52" s="1" t="s">
        <v>9</v>
      </c>
      <c r="D52" s="1" t="s">
        <v>26</v>
      </c>
      <c r="E52" s="7" t="s">
        <v>222</v>
      </c>
      <c r="F52" s="18"/>
      <c r="G52" s="25">
        <f>G55+G53</f>
        <v>0</v>
      </c>
      <c r="H52" s="25">
        <f>H55+H53</f>
        <v>0</v>
      </c>
      <c r="I52" s="25">
        <f>I55+I53</f>
        <v>0</v>
      </c>
    </row>
    <row r="53" spans="1:9" s="55" customFormat="1" ht="15.75" hidden="1" x14ac:dyDescent="0.25">
      <c r="A53" s="56" t="s">
        <v>18</v>
      </c>
      <c r="B53" s="2" t="s">
        <v>41</v>
      </c>
      <c r="C53" s="4" t="s">
        <v>9</v>
      </c>
      <c r="D53" s="4" t="s">
        <v>26</v>
      </c>
      <c r="E53" s="5" t="s">
        <v>222</v>
      </c>
      <c r="F53" s="15" t="s">
        <v>21</v>
      </c>
      <c r="G53" s="26">
        <f>G54</f>
        <v>0</v>
      </c>
      <c r="H53" s="26">
        <f>H54</f>
        <v>0</v>
      </c>
      <c r="I53" s="26">
        <f>I54</f>
        <v>0</v>
      </c>
    </row>
    <row r="54" spans="1:9" s="55" customFormat="1" ht="31.5" hidden="1" x14ac:dyDescent="0.25">
      <c r="A54" s="56" t="s">
        <v>20</v>
      </c>
      <c r="B54" s="2" t="s">
        <v>41</v>
      </c>
      <c r="C54" s="4" t="s">
        <v>9</v>
      </c>
      <c r="D54" s="4" t="s">
        <v>26</v>
      </c>
      <c r="E54" s="5" t="s">
        <v>222</v>
      </c>
      <c r="F54" s="15" t="s">
        <v>19</v>
      </c>
      <c r="G54" s="26"/>
      <c r="H54" s="26"/>
      <c r="I54" s="26"/>
    </row>
    <row r="55" spans="1:9" s="55" customFormat="1" ht="15.75" hidden="1" x14ac:dyDescent="0.25">
      <c r="A55" s="56" t="s">
        <v>42</v>
      </c>
      <c r="B55" s="2" t="s">
        <v>41</v>
      </c>
      <c r="C55" s="4" t="s">
        <v>9</v>
      </c>
      <c r="D55" s="4" t="s">
        <v>26</v>
      </c>
      <c r="E55" s="5" t="s">
        <v>222</v>
      </c>
      <c r="F55" s="15" t="s">
        <v>17</v>
      </c>
      <c r="G55" s="26">
        <f>G56</f>
        <v>0</v>
      </c>
      <c r="H55" s="26">
        <f>H56</f>
        <v>0</v>
      </c>
      <c r="I55" s="26">
        <f>I56</f>
        <v>0</v>
      </c>
    </row>
    <row r="56" spans="1:9" s="55" customFormat="1" ht="47.25" hidden="1" x14ac:dyDescent="0.25">
      <c r="A56" s="56" t="s">
        <v>43</v>
      </c>
      <c r="B56" s="2" t="s">
        <v>41</v>
      </c>
      <c r="C56" s="4" t="s">
        <v>9</v>
      </c>
      <c r="D56" s="4" t="s">
        <v>26</v>
      </c>
      <c r="E56" s="5" t="s">
        <v>222</v>
      </c>
      <c r="F56" s="15" t="s">
        <v>14</v>
      </c>
      <c r="G56" s="26"/>
      <c r="H56" s="26"/>
      <c r="I56" s="26"/>
    </row>
    <row r="57" spans="1:9" s="55" customFormat="1" ht="31.5" hidden="1" x14ac:dyDescent="0.25">
      <c r="A57" s="54" t="s">
        <v>223</v>
      </c>
      <c r="B57" s="8" t="s">
        <v>41</v>
      </c>
      <c r="C57" s="1" t="s">
        <v>9</v>
      </c>
      <c r="D57" s="1" t="s">
        <v>24</v>
      </c>
      <c r="E57" s="7"/>
      <c r="F57" s="18"/>
      <c r="G57" s="25">
        <f>G64+G58+G61</f>
        <v>0</v>
      </c>
      <c r="H57" s="25">
        <f>H64+H58+H61</f>
        <v>0</v>
      </c>
      <c r="I57" s="25">
        <f>I64+I58+I61</f>
        <v>0</v>
      </c>
    </row>
    <row r="58" spans="1:9" s="55" customFormat="1" ht="31.5" hidden="1" x14ac:dyDescent="0.25">
      <c r="A58" s="54" t="s">
        <v>56</v>
      </c>
      <c r="B58" s="8" t="s">
        <v>41</v>
      </c>
      <c r="C58" s="1" t="s">
        <v>9</v>
      </c>
      <c r="D58" s="1" t="s">
        <v>24</v>
      </c>
      <c r="E58" s="7" t="s">
        <v>224</v>
      </c>
      <c r="F58" s="18"/>
      <c r="G58" s="25">
        <f t="shared" ref="G58:I59" si="8">G59</f>
        <v>0</v>
      </c>
      <c r="H58" s="25">
        <f t="shared" si="8"/>
        <v>0</v>
      </c>
      <c r="I58" s="25">
        <f t="shared" si="8"/>
        <v>0</v>
      </c>
    </row>
    <row r="59" spans="1:9" s="55" customFormat="1" ht="15.75" hidden="1" x14ac:dyDescent="0.25">
      <c r="A59" s="56" t="s">
        <v>18</v>
      </c>
      <c r="B59" s="2" t="s">
        <v>41</v>
      </c>
      <c r="C59" s="4" t="s">
        <v>9</v>
      </c>
      <c r="D59" s="4" t="s">
        <v>24</v>
      </c>
      <c r="E59" s="5" t="s">
        <v>224</v>
      </c>
      <c r="F59" s="15" t="s">
        <v>21</v>
      </c>
      <c r="G59" s="26">
        <f t="shared" si="8"/>
        <v>0</v>
      </c>
      <c r="H59" s="26">
        <f t="shared" si="8"/>
        <v>0</v>
      </c>
      <c r="I59" s="26">
        <f t="shared" si="8"/>
        <v>0</v>
      </c>
    </row>
    <row r="60" spans="1:9" s="55" customFormat="1" ht="31.5" hidden="1" x14ac:dyDescent="0.25">
      <c r="A60" s="56" t="s">
        <v>49</v>
      </c>
      <c r="B60" s="2" t="s">
        <v>41</v>
      </c>
      <c r="C60" s="4" t="s">
        <v>9</v>
      </c>
      <c r="D60" s="4" t="s">
        <v>24</v>
      </c>
      <c r="E60" s="5" t="s">
        <v>224</v>
      </c>
      <c r="F60" s="15" t="s">
        <v>19</v>
      </c>
      <c r="G60" s="26"/>
      <c r="H60" s="26"/>
      <c r="I60" s="26"/>
    </row>
    <row r="61" spans="1:9" s="55" customFormat="1" ht="15.75" hidden="1" x14ac:dyDescent="0.25">
      <c r="A61" s="54" t="s">
        <v>25</v>
      </c>
      <c r="B61" s="8" t="s">
        <v>41</v>
      </c>
      <c r="C61" s="1" t="s">
        <v>9</v>
      </c>
      <c r="D61" s="1" t="s">
        <v>24</v>
      </c>
      <c r="E61" s="7" t="s">
        <v>225</v>
      </c>
      <c r="F61" s="18"/>
      <c r="G61" s="25">
        <f t="shared" ref="G61:I62" si="9">G62</f>
        <v>0</v>
      </c>
      <c r="H61" s="25">
        <f t="shared" si="9"/>
        <v>0</v>
      </c>
      <c r="I61" s="25">
        <f t="shared" si="9"/>
        <v>0</v>
      </c>
    </row>
    <row r="62" spans="1:9" s="55" customFormat="1" ht="15.75" hidden="1" x14ac:dyDescent="0.25">
      <c r="A62" s="56" t="s">
        <v>18</v>
      </c>
      <c r="B62" s="2" t="s">
        <v>41</v>
      </c>
      <c r="C62" s="4" t="s">
        <v>9</v>
      </c>
      <c r="D62" s="4" t="s">
        <v>24</v>
      </c>
      <c r="E62" s="5" t="s">
        <v>225</v>
      </c>
      <c r="F62" s="15" t="s">
        <v>21</v>
      </c>
      <c r="G62" s="26">
        <f t="shared" si="9"/>
        <v>0</v>
      </c>
      <c r="H62" s="26">
        <f t="shared" si="9"/>
        <v>0</v>
      </c>
      <c r="I62" s="26">
        <f t="shared" si="9"/>
        <v>0</v>
      </c>
    </row>
    <row r="63" spans="1:9" s="55" customFormat="1" ht="31.5" hidden="1" x14ac:dyDescent="0.25">
      <c r="A63" s="56" t="s">
        <v>49</v>
      </c>
      <c r="B63" s="2" t="s">
        <v>41</v>
      </c>
      <c r="C63" s="4" t="s">
        <v>9</v>
      </c>
      <c r="D63" s="4" t="s">
        <v>24</v>
      </c>
      <c r="E63" s="5" t="s">
        <v>225</v>
      </c>
      <c r="F63" s="15" t="s">
        <v>19</v>
      </c>
      <c r="G63" s="26"/>
      <c r="H63" s="26"/>
      <c r="I63" s="26"/>
    </row>
    <row r="64" spans="1:9" s="57" customFormat="1" ht="78.75" hidden="1" x14ac:dyDescent="0.25">
      <c r="A64" s="54" t="s">
        <v>277</v>
      </c>
      <c r="B64" s="8" t="s">
        <v>41</v>
      </c>
      <c r="C64" s="1" t="s">
        <v>9</v>
      </c>
      <c r="D64" s="1" t="s">
        <v>24</v>
      </c>
      <c r="E64" s="7" t="s">
        <v>282</v>
      </c>
      <c r="F64" s="18"/>
      <c r="G64" s="25">
        <f t="shared" ref="G64:I65" si="10">G65</f>
        <v>0</v>
      </c>
      <c r="H64" s="25">
        <f t="shared" si="10"/>
        <v>0</v>
      </c>
      <c r="I64" s="25">
        <f t="shared" si="10"/>
        <v>0</v>
      </c>
    </row>
    <row r="65" spans="1:9" s="55" customFormat="1" ht="15.75" hidden="1" x14ac:dyDescent="0.25">
      <c r="A65" s="56" t="s">
        <v>42</v>
      </c>
      <c r="B65" s="2" t="s">
        <v>41</v>
      </c>
      <c r="C65" s="4" t="s">
        <v>9</v>
      </c>
      <c r="D65" s="4" t="s">
        <v>24</v>
      </c>
      <c r="E65" s="5" t="s">
        <v>282</v>
      </c>
      <c r="F65" s="15" t="s">
        <v>17</v>
      </c>
      <c r="G65" s="26">
        <f t="shared" si="10"/>
        <v>0</v>
      </c>
      <c r="H65" s="26">
        <f t="shared" si="10"/>
        <v>0</v>
      </c>
      <c r="I65" s="26">
        <f t="shared" si="10"/>
        <v>0</v>
      </c>
    </row>
    <row r="66" spans="1:9" s="55" customFormat="1" ht="47.25" hidden="1" x14ac:dyDescent="0.25">
      <c r="A66" s="56" t="s">
        <v>43</v>
      </c>
      <c r="B66" s="2" t="s">
        <v>41</v>
      </c>
      <c r="C66" s="4" t="s">
        <v>9</v>
      </c>
      <c r="D66" s="4" t="s">
        <v>24</v>
      </c>
      <c r="E66" s="5" t="s">
        <v>282</v>
      </c>
      <c r="F66" s="15" t="s">
        <v>14</v>
      </c>
      <c r="G66" s="26"/>
      <c r="H66" s="26"/>
      <c r="I66" s="26"/>
    </row>
    <row r="67" spans="1:9" s="55" customFormat="1" ht="15.75" x14ac:dyDescent="0.25">
      <c r="A67" s="54" t="s">
        <v>226</v>
      </c>
      <c r="B67" s="8" t="s">
        <v>41</v>
      </c>
      <c r="C67" s="1" t="s">
        <v>16</v>
      </c>
      <c r="D67" s="1"/>
      <c r="E67" s="1"/>
      <c r="F67" s="18"/>
      <c r="G67" s="25">
        <f>G91+G68+G72</f>
        <v>2492534.9</v>
      </c>
      <c r="H67" s="25">
        <f>H91+H68+H72</f>
        <v>0</v>
      </c>
      <c r="I67" s="25">
        <f>I91+I68+I72</f>
        <v>0</v>
      </c>
    </row>
    <row r="68" spans="1:9" s="62" customFormat="1" ht="14.25" hidden="1" customHeight="1" x14ac:dyDescent="0.25">
      <c r="A68" s="61" t="s">
        <v>227</v>
      </c>
      <c r="B68" s="17" t="s">
        <v>41</v>
      </c>
      <c r="C68" s="18" t="s">
        <v>16</v>
      </c>
      <c r="D68" s="18" t="s">
        <v>2</v>
      </c>
      <c r="E68" s="18"/>
      <c r="F68" s="18"/>
      <c r="G68" s="75">
        <f>G69</f>
        <v>0</v>
      </c>
      <c r="H68" s="75">
        <f t="shared" ref="H68:I70" si="11">H69</f>
        <v>0</v>
      </c>
      <c r="I68" s="75">
        <f t="shared" si="11"/>
        <v>0</v>
      </c>
    </row>
    <row r="69" spans="1:9" s="62" customFormat="1" ht="31.5" hidden="1" x14ac:dyDescent="0.25">
      <c r="A69" s="61" t="s">
        <v>61</v>
      </c>
      <c r="B69" s="17" t="s">
        <v>41</v>
      </c>
      <c r="C69" s="18" t="s">
        <v>16</v>
      </c>
      <c r="D69" s="18" t="s">
        <v>2</v>
      </c>
      <c r="E69" s="18" t="s">
        <v>62</v>
      </c>
      <c r="F69" s="18"/>
      <c r="G69" s="75">
        <f>G70</f>
        <v>0</v>
      </c>
      <c r="H69" s="75">
        <f t="shared" si="11"/>
        <v>0</v>
      </c>
      <c r="I69" s="75">
        <f t="shared" si="11"/>
        <v>0</v>
      </c>
    </row>
    <row r="70" spans="1:9" s="62" customFormat="1" ht="39.75" hidden="1" customHeight="1" x14ac:dyDescent="0.25">
      <c r="A70" s="63" t="s">
        <v>50</v>
      </c>
      <c r="B70" s="14" t="s">
        <v>41</v>
      </c>
      <c r="C70" s="15" t="s">
        <v>16</v>
      </c>
      <c r="D70" s="15" t="s">
        <v>2</v>
      </c>
      <c r="E70" s="15" t="s">
        <v>62</v>
      </c>
      <c r="F70" s="15" t="s">
        <v>5</v>
      </c>
      <c r="G70" s="76">
        <f>G71</f>
        <v>0</v>
      </c>
      <c r="H70" s="76">
        <f t="shared" si="11"/>
        <v>0</v>
      </c>
      <c r="I70" s="76">
        <f t="shared" si="11"/>
        <v>0</v>
      </c>
    </row>
    <row r="71" spans="1:9" s="62" customFormat="1" ht="31.5" hidden="1" x14ac:dyDescent="0.25">
      <c r="A71" s="63" t="s">
        <v>143</v>
      </c>
      <c r="B71" s="14" t="s">
        <v>41</v>
      </c>
      <c r="C71" s="15" t="s">
        <v>16</v>
      </c>
      <c r="D71" s="15" t="s">
        <v>2</v>
      </c>
      <c r="E71" s="15" t="s">
        <v>62</v>
      </c>
      <c r="F71" s="15" t="s">
        <v>144</v>
      </c>
      <c r="G71" s="76"/>
      <c r="H71" s="76"/>
      <c r="I71" s="76"/>
    </row>
    <row r="72" spans="1:9" s="55" customFormat="1" ht="15.75" x14ac:dyDescent="0.25">
      <c r="A72" s="54" t="s">
        <v>228</v>
      </c>
      <c r="B72" s="8" t="s">
        <v>41</v>
      </c>
      <c r="C72" s="1" t="s">
        <v>16</v>
      </c>
      <c r="D72" s="1" t="s">
        <v>32</v>
      </c>
      <c r="E72" s="1"/>
      <c r="F72" s="18"/>
      <c r="G72" s="25">
        <f>G79+G82+G85+G88+G76+G73</f>
        <v>2268667.5</v>
      </c>
      <c r="H72" s="25">
        <f>H79+H82+H85+H88</f>
        <v>0</v>
      </c>
      <c r="I72" s="25">
        <f>I79+I82+I85+I88</f>
        <v>0</v>
      </c>
    </row>
    <row r="73" spans="1:9" s="55" customFormat="1" ht="31.5" x14ac:dyDescent="0.25">
      <c r="A73" s="54" t="s">
        <v>173</v>
      </c>
      <c r="B73" s="8" t="s">
        <v>41</v>
      </c>
      <c r="C73" s="1" t="s">
        <v>16</v>
      </c>
      <c r="D73" s="1" t="s">
        <v>32</v>
      </c>
      <c r="E73" s="1" t="s">
        <v>315</v>
      </c>
      <c r="F73" s="18"/>
      <c r="G73" s="25">
        <f>G74</f>
        <v>2035327.5</v>
      </c>
      <c r="H73" s="25"/>
      <c r="I73" s="25"/>
    </row>
    <row r="74" spans="1:9" s="55" customFormat="1" ht="31.5" x14ac:dyDescent="0.25">
      <c r="A74" s="63" t="s">
        <v>230</v>
      </c>
      <c r="B74" s="2" t="s">
        <v>41</v>
      </c>
      <c r="C74" s="4" t="s">
        <v>16</v>
      </c>
      <c r="D74" s="4" t="s">
        <v>32</v>
      </c>
      <c r="E74" s="4" t="s">
        <v>315</v>
      </c>
      <c r="F74" s="15" t="s">
        <v>175</v>
      </c>
      <c r="G74" s="26">
        <f>G75</f>
        <v>2035327.5</v>
      </c>
      <c r="H74" s="26"/>
      <c r="I74" s="26"/>
    </row>
    <row r="75" spans="1:9" s="55" customFormat="1" ht="15.75" x14ac:dyDescent="0.25">
      <c r="A75" s="63" t="s">
        <v>176</v>
      </c>
      <c r="B75" s="2" t="s">
        <v>41</v>
      </c>
      <c r="C75" s="4" t="s">
        <v>16</v>
      </c>
      <c r="D75" s="4" t="s">
        <v>32</v>
      </c>
      <c r="E75" s="4" t="s">
        <v>315</v>
      </c>
      <c r="F75" s="15" t="s">
        <v>174</v>
      </c>
      <c r="G75" s="26">
        <f>807661.5+1227666</f>
        <v>2035327.5</v>
      </c>
      <c r="H75" s="26"/>
      <c r="I75" s="26"/>
    </row>
    <row r="76" spans="1:9" s="55" customFormat="1" ht="31.5" x14ac:dyDescent="0.25">
      <c r="A76" s="54" t="s">
        <v>280</v>
      </c>
      <c r="B76" s="8" t="s">
        <v>41</v>
      </c>
      <c r="C76" s="1" t="s">
        <v>16</v>
      </c>
      <c r="D76" s="1" t="s">
        <v>32</v>
      </c>
      <c r="E76" s="1" t="s">
        <v>281</v>
      </c>
      <c r="F76" s="18"/>
      <c r="G76" s="25">
        <f>G77</f>
        <v>323340</v>
      </c>
      <c r="H76" s="25"/>
      <c r="I76" s="25"/>
    </row>
    <row r="77" spans="1:9" s="55" customFormat="1" ht="15.75" x14ac:dyDescent="0.25">
      <c r="A77" s="63" t="s">
        <v>18</v>
      </c>
      <c r="B77" s="2" t="s">
        <v>41</v>
      </c>
      <c r="C77" s="4" t="s">
        <v>16</v>
      </c>
      <c r="D77" s="4" t="s">
        <v>32</v>
      </c>
      <c r="E77" s="4" t="s">
        <v>281</v>
      </c>
      <c r="F77" s="15" t="s">
        <v>21</v>
      </c>
      <c r="G77" s="26">
        <f>G78</f>
        <v>323340</v>
      </c>
      <c r="H77" s="26"/>
      <c r="I77" s="26"/>
    </row>
    <row r="78" spans="1:9" s="55" customFormat="1" ht="31.5" x14ac:dyDescent="0.25">
      <c r="A78" s="63" t="s">
        <v>20</v>
      </c>
      <c r="B78" s="2" t="s">
        <v>41</v>
      </c>
      <c r="C78" s="4" t="s">
        <v>16</v>
      </c>
      <c r="D78" s="4" t="s">
        <v>32</v>
      </c>
      <c r="E78" s="4" t="s">
        <v>281</v>
      </c>
      <c r="F78" s="15" t="s">
        <v>19</v>
      </c>
      <c r="G78" s="26">
        <f>229040+47350+46950</f>
        <v>323340</v>
      </c>
      <c r="H78" s="26"/>
      <c r="I78" s="26"/>
    </row>
    <row r="79" spans="1:9" s="55" customFormat="1" ht="31.5" hidden="1" x14ac:dyDescent="0.25">
      <c r="A79" s="54" t="s">
        <v>145</v>
      </c>
      <c r="B79" s="8" t="s">
        <v>41</v>
      </c>
      <c r="C79" s="1" t="s">
        <v>16</v>
      </c>
      <c r="D79" s="1" t="s">
        <v>32</v>
      </c>
      <c r="E79" s="1" t="s">
        <v>229</v>
      </c>
      <c r="F79" s="18"/>
      <c r="G79" s="25">
        <f t="shared" ref="G79:I80" si="12">G80</f>
        <v>0</v>
      </c>
      <c r="H79" s="25">
        <f t="shared" si="12"/>
        <v>0</v>
      </c>
      <c r="I79" s="25">
        <f t="shared" si="12"/>
        <v>0</v>
      </c>
    </row>
    <row r="80" spans="1:9" s="55" customFormat="1" ht="15.75" hidden="1" x14ac:dyDescent="0.25">
      <c r="A80" s="56" t="s">
        <v>42</v>
      </c>
      <c r="B80" s="2" t="s">
        <v>41</v>
      </c>
      <c r="C80" s="4" t="s">
        <v>16</v>
      </c>
      <c r="D80" s="4" t="s">
        <v>32</v>
      </c>
      <c r="E80" s="4" t="s">
        <v>229</v>
      </c>
      <c r="F80" s="15" t="s">
        <v>17</v>
      </c>
      <c r="G80" s="26">
        <f t="shared" si="12"/>
        <v>0</v>
      </c>
      <c r="H80" s="26">
        <f t="shared" si="12"/>
        <v>0</v>
      </c>
      <c r="I80" s="26">
        <f t="shared" si="12"/>
        <v>0</v>
      </c>
    </row>
    <row r="81" spans="1:9" s="55" customFormat="1" ht="47.25" hidden="1" x14ac:dyDescent="0.25">
      <c r="A81" s="56" t="s">
        <v>43</v>
      </c>
      <c r="B81" s="2" t="s">
        <v>41</v>
      </c>
      <c r="C81" s="4" t="s">
        <v>16</v>
      </c>
      <c r="D81" s="4" t="s">
        <v>32</v>
      </c>
      <c r="E81" s="4" t="s">
        <v>229</v>
      </c>
      <c r="F81" s="15" t="s">
        <v>14</v>
      </c>
      <c r="G81" s="26"/>
      <c r="H81" s="26"/>
      <c r="I81" s="26"/>
    </row>
    <row r="82" spans="1:9" s="55" customFormat="1" ht="15.75" hidden="1" x14ac:dyDescent="0.25">
      <c r="A82" s="61" t="s">
        <v>278</v>
      </c>
      <c r="B82" s="17" t="s">
        <v>41</v>
      </c>
      <c r="C82" s="18" t="s">
        <v>16</v>
      </c>
      <c r="D82" s="18" t="s">
        <v>32</v>
      </c>
      <c r="E82" s="18" t="s">
        <v>279</v>
      </c>
      <c r="F82" s="18"/>
      <c r="G82" s="75">
        <f t="shared" ref="G82:I83" si="13">G83</f>
        <v>0</v>
      </c>
      <c r="H82" s="75">
        <f t="shared" si="13"/>
        <v>0</v>
      </c>
      <c r="I82" s="75">
        <f t="shared" si="13"/>
        <v>0</v>
      </c>
    </row>
    <row r="83" spans="1:9" s="55" customFormat="1" ht="15.75" hidden="1" x14ac:dyDescent="0.25">
      <c r="A83" s="63" t="s">
        <v>18</v>
      </c>
      <c r="B83" s="14" t="s">
        <v>41</v>
      </c>
      <c r="C83" s="15" t="s">
        <v>16</v>
      </c>
      <c r="D83" s="15" t="s">
        <v>32</v>
      </c>
      <c r="E83" s="15" t="s">
        <v>279</v>
      </c>
      <c r="F83" s="15" t="s">
        <v>21</v>
      </c>
      <c r="G83" s="76">
        <f t="shared" si="13"/>
        <v>0</v>
      </c>
      <c r="H83" s="76">
        <f t="shared" si="13"/>
        <v>0</v>
      </c>
      <c r="I83" s="76">
        <f t="shared" si="13"/>
        <v>0</v>
      </c>
    </row>
    <row r="84" spans="1:9" s="55" customFormat="1" ht="31.5" hidden="1" x14ac:dyDescent="0.25">
      <c r="A84" s="63" t="s">
        <v>20</v>
      </c>
      <c r="B84" s="14" t="s">
        <v>41</v>
      </c>
      <c r="C84" s="15" t="s">
        <v>16</v>
      </c>
      <c r="D84" s="15" t="s">
        <v>32</v>
      </c>
      <c r="E84" s="15" t="s">
        <v>279</v>
      </c>
      <c r="F84" s="15" t="s">
        <v>19</v>
      </c>
      <c r="G84" s="76"/>
      <c r="H84" s="76"/>
      <c r="I84" s="76"/>
    </row>
    <row r="85" spans="1:9" s="57" customFormat="1" ht="31.5" hidden="1" x14ac:dyDescent="0.25">
      <c r="A85" s="61" t="s">
        <v>158</v>
      </c>
      <c r="B85" s="17" t="s">
        <v>41</v>
      </c>
      <c r="C85" s="18" t="s">
        <v>16</v>
      </c>
      <c r="D85" s="18" t="s">
        <v>32</v>
      </c>
      <c r="E85" s="18"/>
      <c r="F85" s="18"/>
      <c r="G85" s="75">
        <f t="shared" ref="G85:I86" si="14">G86</f>
        <v>0</v>
      </c>
      <c r="H85" s="75">
        <f t="shared" si="14"/>
        <v>0</v>
      </c>
      <c r="I85" s="75">
        <f t="shared" si="14"/>
        <v>0</v>
      </c>
    </row>
    <row r="86" spans="1:9" s="55" customFormat="1" ht="15.75" hidden="1" x14ac:dyDescent="0.25">
      <c r="A86" s="63" t="s">
        <v>18</v>
      </c>
      <c r="B86" s="14" t="s">
        <v>41</v>
      </c>
      <c r="C86" s="15" t="s">
        <v>16</v>
      </c>
      <c r="D86" s="15" t="s">
        <v>32</v>
      </c>
      <c r="E86" s="15"/>
      <c r="F86" s="15" t="s">
        <v>21</v>
      </c>
      <c r="G86" s="76">
        <f t="shared" si="14"/>
        <v>0</v>
      </c>
      <c r="H86" s="76">
        <f t="shared" si="14"/>
        <v>0</v>
      </c>
      <c r="I86" s="76">
        <f t="shared" si="14"/>
        <v>0</v>
      </c>
    </row>
    <row r="87" spans="1:9" s="55" customFormat="1" ht="31.5" hidden="1" x14ac:dyDescent="0.25">
      <c r="A87" s="63" t="s">
        <v>20</v>
      </c>
      <c r="B87" s="14" t="s">
        <v>41</v>
      </c>
      <c r="C87" s="15" t="s">
        <v>16</v>
      </c>
      <c r="D87" s="15" t="s">
        <v>32</v>
      </c>
      <c r="E87" s="15"/>
      <c r="F87" s="15" t="s">
        <v>19</v>
      </c>
      <c r="G87" s="76"/>
      <c r="H87" s="76"/>
      <c r="I87" s="76"/>
    </row>
    <row r="88" spans="1:9" s="57" customFormat="1" ht="31.5" x14ac:dyDescent="0.25">
      <c r="A88" s="61" t="s">
        <v>173</v>
      </c>
      <c r="B88" s="17" t="s">
        <v>41</v>
      </c>
      <c r="C88" s="18" t="s">
        <v>16</v>
      </c>
      <c r="D88" s="18" t="s">
        <v>32</v>
      </c>
      <c r="E88" s="18" t="s">
        <v>177</v>
      </c>
      <c r="F88" s="18"/>
      <c r="G88" s="75">
        <f t="shared" ref="G88:I89" si="15">G89</f>
        <v>-90000</v>
      </c>
      <c r="H88" s="75">
        <f t="shared" si="15"/>
        <v>0</v>
      </c>
      <c r="I88" s="75">
        <f t="shared" si="15"/>
        <v>0</v>
      </c>
    </row>
    <row r="89" spans="1:9" s="55" customFormat="1" ht="31.5" x14ac:dyDescent="0.25">
      <c r="A89" s="63" t="s">
        <v>230</v>
      </c>
      <c r="B89" s="14" t="s">
        <v>41</v>
      </c>
      <c r="C89" s="15" t="s">
        <v>16</v>
      </c>
      <c r="D89" s="15" t="s">
        <v>32</v>
      </c>
      <c r="E89" s="15" t="s">
        <v>177</v>
      </c>
      <c r="F89" s="15" t="s">
        <v>175</v>
      </c>
      <c r="G89" s="76">
        <f t="shared" si="15"/>
        <v>-90000</v>
      </c>
      <c r="H89" s="76">
        <f t="shared" si="15"/>
        <v>0</v>
      </c>
      <c r="I89" s="76">
        <f t="shared" si="15"/>
        <v>0</v>
      </c>
    </row>
    <row r="90" spans="1:9" s="55" customFormat="1" ht="15.75" x14ac:dyDescent="0.25">
      <c r="A90" s="63" t="s">
        <v>176</v>
      </c>
      <c r="B90" s="14" t="s">
        <v>41</v>
      </c>
      <c r="C90" s="15" t="s">
        <v>16</v>
      </c>
      <c r="D90" s="15" t="s">
        <v>32</v>
      </c>
      <c r="E90" s="15" t="s">
        <v>177</v>
      </c>
      <c r="F90" s="15" t="s">
        <v>174</v>
      </c>
      <c r="G90" s="76">
        <v>-90000</v>
      </c>
      <c r="H90" s="76"/>
      <c r="I90" s="76"/>
    </row>
    <row r="91" spans="1:9" s="55" customFormat="1" ht="15.75" x14ac:dyDescent="0.25">
      <c r="A91" s="54" t="s">
        <v>231</v>
      </c>
      <c r="B91" s="8" t="s">
        <v>41</v>
      </c>
      <c r="C91" s="1" t="s">
        <v>16</v>
      </c>
      <c r="D91" s="1" t="s">
        <v>15</v>
      </c>
      <c r="E91" s="1"/>
      <c r="F91" s="18"/>
      <c r="G91" s="25">
        <f>G92+G97+G100+G105+G110+G113+G116</f>
        <v>223867.40000000002</v>
      </c>
      <c r="H91" s="25">
        <f>H92+H97+H100+H105+H110</f>
        <v>0</v>
      </c>
      <c r="I91" s="25">
        <f>I92+I97+I100+I105+I110</f>
        <v>0</v>
      </c>
    </row>
    <row r="92" spans="1:9" s="55" customFormat="1" ht="15.75" hidden="1" x14ac:dyDescent="0.25">
      <c r="A92" s="54" t="s">
        <v>232</v>
      </c>
      <c r="B92" s="8" t="s">
        <v>41</v>
      </c>
      <c r="C92" s="1" t="s">
        <v>16</v>
      </c>
      <c r="D92" s="1" t="s">
        <v>15</v>
      </c>
      <c r="E92" s="7" t="s">
        <v>233</v>
      </c>
      <c r="F92" s="18"/>
      <c r="G92" s="25">
        <f>G93+G95</f>
        <v>0</v>
      </c>
      <c r="H92" s="25">
        <f>H93+H95</f>
        <v>0</v>
      </c>
      <c r="I92" s="25">
        <f>I93+I95</f>
        <v>0</v>
      </c>
    </row>
    <row r="93" spans="1:9" s="55" customFormat="1" ht="15.75" hidden="1" x14ac:dyDescent="0.25">
      <c r="A93" s="56" t="s">
        <v>18</v>
      </c>
      <c r="B93" s="2" t="s">
        <v>41</v>
      </c>
      <c r="C93" s="4" t="s">
        <v>16</v>
      </c>
      <c r="D93" s="4" t="s">
        <v>15</v>
      </c>
      <c r="E93" s="5" t="s">
        <v>233</v>
      </c>
      <c r="F93" s="15" t="s">
        <v>21</v>
      </c>
      <c r="G93" s="26">
        <f>G94</f>
        <v>0</v>
      </c>
      <c r="H93" s="26">
        <f>H94</f>
        <v>0</v>
      </c>
      <c r="I93" s="26">
        <f>I94</f>
        <v>0</v>
      </c>
    </row>
    <row r="94" spans="1:9" s="55" customFormat="1" ht="31.5" hidden="1" x14ac:dyDescent="0.25">
      <c r="A94" s="56" t="s">
        <v>20</v>
      </c>
      <c r="B94" s="2" t="s">
        <v>41</v>
      </c>
      <c r="C94" s="4" t="s">
        <v>16</v>
      </c>
      <c r="D94" s="4" t="s">
        <v>15</v>
      </c>
      <c r="E94" s="5" t="s">
        <v>233</v>
      </c>
      <c r="F94" s="15" t="s">
        <v>19</v>
      </c>
      <c r="G94" s="26"/>
      <c r="H94" s="26"/>
      <c r="I94" s="26"/>
    </row>
    <row r="95" spans="1:9" s="55" customFormat="1" ht="15.75" hidden="1" x14ac:dyDescent="0.25">
      <c r="A95" s="56" t="s">
        <v>42</v>
      </c>
      <c r="B95" s="2" t="s">
        <v>41</v>
      </c>
      <c r="C95" s="4" t="s">
        <v>16</v>
      </c>
      <c r="D95" s="4" t="s">
        <v>15</v>
      </c>
      <c r="E95" s="5" t="s">
        <v>233</v>
      </c>
      <c r="F95" s="15" t="s">
        <v>17</v>
      </c>
      <c r="G95" s="26">
        <f>G96</f>
        <v>0</v>
      </c>
      <c r="H95" s="26">
        <f>H96</f>
        <v>0</v>
      </c>
      <c r="I95" s="26">
        <f>I96</f>
        <v>0</v>
      </c>
    </row>
    <row r="96" spans="1:9" s="55" customFormat="1" ht="47.25" hidden="1" x14ac:dyDescent="0.25">
      <c r="A96" s="56" t="s">
        <v>43</v>
      </c>
      <c r="B96" s="2" t="s">
        <v>41</v>
      </c>
      <c r="C96" s="4" t="s">
        <v>16</v>
      </c>
      <c r="D96" s="4" t="s">
        <v>15</v>
      </c>
      <c r="E96" s="5" t="s">
        <v>233</v>
      </c>
      <c r="F96" s="15" t="s">
        <v>14</v>
      </c>
      <c r="G96" s="26"/>
      <c r="H96" s="26"/>
      <c r="I96" s="26"/>
    </row>
    <row r="97" spans="1:9" s="55" customFormat="1" ht="15.75" hidden="1" x14ac:dyDescent="0.25">
      <c r="A97" s="64" t="s">
        <v>23</v>
      </c>
      <c r="B97" s="8" t="s">
        <v>41</v>
      </c>
      <c r="C97" s="1" t="s">
        <v>16</v>
      </c>
      <c r="D97" s="1" t="s">
        <v>15</v>
      </c>
      <c r="E97" s="7" t="s">
        <v>234</v>
      </c>
      <c r="F97" s="18"/>
      <c r="G97" s="25">
        <f t="shared" ref="G97:I98" si="16">G98</f>
        <v>0</v>
      </c>
      <c r="H97" s="25">
        <f t="shared" si="16"/>
        <v>0</v>
      </c>
      <c r="I97" s="25">
        <f t="shared" si="16"/>
        <v>0</v>
      </c>
    </row>
    <row r="98" spans="1:9" s="55" customFormat="1" ht="15.75" hidden="1" x14ac:dyDescent="0.25">
      <c r="A98" s="56" t="s">
        <v>42</v>
      </c>
      <c r="B98" s="2" t="s">
        <v>41</v>
      </c>
      <c r="C98" s="4" t="s">
        <v>16</v>
      </c>
      <c r="D98" s="4" t="s">
        <v>15</v>
      </c>
      <c r="E98" s="5" t="s">
        <v>234</v>
      </c>
      <c r="F98" s="15" t="s">
        <v>17</v>
      </c>
      <c r="G98" s="26">
        <f t="shared" si="16"/>
        <v>0</v>
      </c>
      <c r="H98" s="26">
        <f t="shared" si="16"/>
        <v>0</v>
      </c>
      <c r="I98" s="26">
        <f t="shared" si="16"/>
        <v>0</v>
      </c>
    </row>
    <row r="99" spans="1:9" s="55" customFormat="1" ht="47.25" hidden="1" x14ac:dyDescent="0.25">
      <c r="A99" s="56" t="s">
        <v>43</v>
      </c>
      <c r="B99" s="2" t="s">
        <v>41</v>
      </c>
      <c r="C99" s="4" t="s">
        <v>16</v>
      </c>
      <c r="D99" s="4" t="s">
        <v>15</v>
      </c>
      <c r="E99" s="5" t="s">
        <v>234</v>
      </c>
      <c r="F99" s="15" t="s">
        <v>14</v>
      </c>
      <c r="G99" s="26"/>
      <c r="H99" s="26"/>
      <c r="I99" s="26"/>
    </row>
    <row r="100" spans="1:9" s="55" customFormat="1" ht="15.75" hidden="1" x14ac:dyDescent="0.25">
      <c r="A100" s="54" t="s">
        <v>22</v>
      </c>
      <c r="B100" s="8" t="s">
        <v>41</v>
      </c>
      <c r="C100" s="1" t="s">
        <v>16</v>
      </c>
      <c r="D100" s="1" t="s">
        <v>15</v>
      </c>
      <c r="E100" s="7" t="s">
        <v>235</v>
      </c>
      <c r="F100" s="18"/>
      <c r="G100" s="25">
        <f>G101+G103</f>
        <v>0</v>
      </c>
      <c r="H100" s="25">
        <f>H101+H103</f>
        <v>0</v>
      </c>
      <c r="I100" s="25">
        <f>I101+I103</f>
        <v>0</v>
      </c>
    </row>
    <row r="101" spans="1:9" s="55" customFormat="1" ht="15.75" hidden="1" x14ac:dyDescent="0.25">
      <c r="A101" s="56" t="s">
        <v>18</v>
      </c>
      <c r="B101" s="2" t="s">
        <v>41</v>
      </c>
      <c r="C101" s="4" t="s">
        <v>16</v>
      </c>
      <c r="D101" s="4" t="s">
        <v>15</v>
      </c>
      <c r="E101" s="5" t="s">
        <v>235</v>
      </c>
      <c r="F101" s="15" t="s">
        <v>21</v>
      </c>
      <c r="G101" s="26">
        <f>G102</f>
        <v>0</v>
      </c>
      <c r="H101" s="26">
        <f>H102</f>
        <v>0</v>
      </c>
      <c r="I101" s="26">
        <f>I102</f>
        <v>0</v>
      </c>
    </row>
    <row r="102" spans="1:9" s="55" customFormat="1" ht="31.5" hidden="1" x14ac:dyDescent="0.25">
      <c r="A102" s="56" t="s">
        <v>20</v>
      </c>
      <c r="B102" s="2" t="s">
        <v>41</v>
      </c>
      <c r="C102" s="4" t="s">
        <v>16</v>
      </c>
      <c r="D102" s="4" t="s">
        <v>15</v>
      </c>
      <c r="E102" s="5" t="s">
        <v>235</v>
      </c>
      <c r="F102" s="15" t="s">
        <v>19</v>
      </c>
      <c r="G102" s="26"/>
      <c r="H102" s="26"/>
      <c r="I102" s="26"/>
    </row>
    <row r="103" spans="1:9" s="55" customFormat="1" ht="15.75" hidden="1" x14ac:dyDescent="0.25">
      <c r="A103" s="56" t="s">
        <v>42</v>
      </c>
      <c r="B103" s="2" t="s">
        <v>41</v>
      </c>
      <c r="C103" s="4" t="s">
        <v>16</v>
      </c>
      <c r="D103" s="4" t="s">
        <v>15</v>
      </c>
      <c r="E103" s="5" t="s">
        <v>235</v>
      </c>
      <c r="F103" s="15" t="s">
        <v>17</v>
      </c>
      <c r="G103" s="26">
        <f>G104</f>
        <v>0</v>
      </c>
      <c r="H103" s="26">
        <f>H104</f>
        <v>0</v>
      </c>
      <c r="I103" s="26">
        <f>I104</f>
        <v>0</v>
      </c>
    </row>
    <row r="104" spans="1:9" s="55" customFormat="1" ht="47.25" hidden="1" x14ac:dyDescent="0.25">
      <c r="A104" s="56" t="s">
        <v>43</v>
      </c>
      <c r="B104" s="2" t="s">
        <v>41</v>
      </c>
      <c r="C104" s="4" t="s">
        <v>16</v>
      </c>
      <c r="D104" s="4" t="s">
        <v>15</v>
      </c>
      <c r="E104" s="5" t="s">
        <v>235</v>
      </c>
      <c r="F104" s="15" t="s">
        <v>14</v>
      </c>
      <c r="G104" s="26"/>
      <c r="H104" s="26"/>
      <c r="I104" s="26"/>
    </row>
    <row r="105" spans="1:9" s="55" customFormat="1" ht="15.75" x14ac:dyDescent="0.25">
      <c r="A105" s="64" t="s">
        <v>236</v>
      </c>
      <c r="B105" s="8" t="s">
        <v>41</v>
      </c>
      <c r="C105" s="1" t="s">
        <v>16</v>
      </c>
      <c r="D105" s="1" t="s">
        <v>15</v>
      </c>
      <c r="E105" s="7" t="s">
        <v>237</v>
      </c>
      <c r="F105" s="18"/>
      <c r="G105" s="25">
        <f>G106+G108</f>
        <v>-68000</v>
      </c>
      <c r="H105" s="25">
        <f>H106+H108</f>
        <v>0</v>
      </c>
      <c r="I105" s="25">
        <f>I106+I108</f>
        <v>0</v>
      </c>
    </row>
    <row r="106" spans="1:9" s="55" customFormat="1" ht="15.75" x14ac:dyDescent="0.25">
      <c r="A106" s="56" t="s">
        <v>18</v>
      </c>
      <c r="B106" s="2" t="s">
        <v>41</v>
      </c>
      <c r="C106" s="4" t="s">
        <v>16</v>
      </c>
      <c r="D106" s="4" t="s">
        <v>15</v>
      </c>
      <c r="E106" s="5" t="s">
        <v>237</v>
      </c>
      <c r="F106" s="15" t="s">
        <v>21</v>
      </c>
      <c r="G106" s="26">
        <f>G107</f>
        <v>-68000</v>
      </c>
      <c r="H106" s="26">
        <f>H107</f>
        <v>0</v>
      </c>
      <c r="I106" s="26">
        <f>I107</f>
        <v>0</v>
      </c>
    </row>
    <row r="107" spans="1:9" s="55" customFormat="1" ht="31.5" x14ac:dyDescent="0.25">
      <c r="A107" s="56" t="s">
        <v>20</v>
      </c>
      <c r="B107" s="2" t="s">
        <v>41</v>
      </c>
      <c r="C107" s="4" t="s">
        <v>16</v>
      </c>
      <c r="D107" s="4" t="s">
        <v>15</v>
      </c>
      <c r="E107" s="5" t="s">
        <v>237</v>
      </c>
      <c r="F107" s="15" t="s">
        <v>19</v>
      </c>
      <c r="G107" s="26">
        <v>-68000</v>
      </c>
      <c r="H107" s="26"/>
      <c r="I107" s="26"/>
    </row>
    <row r="108" spans="1:9" s="55" customFormat="1" ht="15.75" hidden="1" x14ac:dyDescent="0.25">
      <c r="A108" s="56" t="s">
        <v>42</v>
      </c>
      <c r="B108" s="2" t="s">
        <v>41</v>
      </c>
      <c r="C108" s="4" t="s">
        <v>16</v>
      </c>
      <c r="D108" s="4" t="s">
        <v>15</v>
      </c>
      <c r="E108" s="5" t="s">
        <v>237</v>
      </c>
      <c r="F108" s="15" t="s">
        <v>17</v>
      </c>
      <c r="G108" s="26">
        <f>G109</f>
        <v>0</v>
      </c>
      <c r="H108" s="26">
        <f>H109</f>
        <v>0</v>
      </c>
      <c r="I108" s="26">
        <f>I109</f>
        <v>0</v>
      </c>
    </row>
    <row r="109" spans="1:9" s="55" customFormat="1" ht="47.25" hidden="1" x14ac:dyDescent="0.25">
      <c r="A109" s="56" t="s">
        <v>43</v>
      </c>
      <c r="B109" s="2" t="s">
        <v>41</v>
      </c>
      <c r="C109" s="4" t="s">
        <v>16</v>
      </c>
      <c r="D109" s="4" t="s">
        <v>15</v>
      </c>
      <c r="E109" s="5" t="s">
        <v>237</v>
      </c>
      <c r="F109" s="15" t="s">
        <v>14</v>
      </c>
      <c r="G109" s="26"/>
      <c r="H109" s="26"/>
      <c r="I109" s="26"/>
    </row>
    <row r="110" spans="1:9" s="57" customFormat="1" ht="47.25" x14ac:dyDescent="0.25">
      <c r="A110" s="54" t="s">
        <v>169</v>
      </c>
      <c r="B110" s="8" t="s">
        <v>41</v>
      </c>
      <c r="C110" s="1" t="s">
        <v>16</v>
      </c>
      <c r="D110" s="1" t="s">
        <v>15</v>
      </c>
      <c r="E110" s="7" t="s">
        <v>283</v>
      </c>
      <c r="F110" s="18"/>
      <c r="G110" s="25">
        <f t="shared" ref="G110:I111" si="17">G111</f>
        <v>4401745.79</v>
      </c>
      <c r="H110" s="25">
        <f t="shared" si="17"/>
        <v>0</v>
      </c>
      <c r="I110" s="25">
        <f t="shared" si="17"/>
        <v>0</v>
      </c>
    </row>
    <row r="111" spans="1:9" s="55" customFormat="1" ht="31.5" x14ac:dyDescent="0.25">
      <c r="A111" s="56" t="s">
        <v>20</v>
      </c>
      <c r="B111" s="2" t="s">
        <v>41</v>
      </c>
      <c r="C111" s="4" t="s">
        <v>16</v>
      </c>
      <c r="D111" s="4" t="s">
        <v>15</v>
      </c>
      <c r="E111" s="5" t="s">
        <v>283</v>
      </c>
      <c r="F111" s="15" t="s">
        <v>21</v>
      </c>
      <c r="G111" s="26">
        <f t="shared" si="17"/>
        <v>4401745.79</v>
      </c>
      <c r="H111" s="26">
        <f t="shared" si="17"/>
        <v>0</v>
      </c>
      <c r="I111" s="26">
        <f t="shared" si="17"/>
        <v>0</v>
      </c>
    </row>
    <row r="112" spans="1:9" s="55" customFormat="1" ht="15.75" x14ac:dyDescent="0.25">
      <c r="A112" s="56" t="s">
        <v>42</v>
      </c>
      <c r="B112" s="2" t="s">
        <v>41</v>
      </c>
      <c r="C112" s="4" t="s">
        <v>16</v>
      </c>
      <c r="D112" s="4" t="s">
        <v>15</v>
      </c>
      <c r="E112" s="5" t="s">
        <v>283</v>
      </c>
      <c r="F112" s="15" t="s">
        <v>19</v>
      </c>
      <c r="G112" s="26">
        <v>4401745.79</v>
      </c>
      <c r="H112" s="26"/>
      <c r="I112" s="26"/>
    </row>
    <row r="113" spans="1:9" s="57" customFormat="1" ht="47.25" x14ac:dyDescent="0.25">
      <c r="A113" s="54" t="s">
        <v>276</v>
      </c>
      <c r="B113" s="8" t="s">
        <v>41</v>
      </c>
      <c r="C113" s="1" t="s">
        <v>16</v>
      </c>
      <c r="D113" s="1" t="s">
        <v>15</v>
      </c>
      <c r="E113" s="7" t="s">
        <v>284</v>
      </c>
      <c r="F113" s="18"/>
      <c r="G113" s="25">
        <f>G114</f>
        <v>-4401745.79</v>
      </c>
      <c r="H113" s="25"/>
      <c r="I113" s="25"/>
    </row>
    <row r="114" spans="1:9" s="55" customFormat="1" ht="15.75" x14ac:dyDescent="0.25">
      <c r="A114" s="56" t="s">
        <v>18</v>
      </c>
      <c r="B114" s="2" t="s">
        <v>41</v>
      </c>
      <c r="C114" s="4" t="s">
        <v>16</v>
      </c>
      <c r="D114" s="4" t="s">
        <v>15</v>
      </c>
      <c r="E114" s="5" t="s">
        <v>284</v>
      </c>
      <c r="F114" s="15" t="s">
        <v>21</v>
      </c>
      <c r="G114" s="26">
        <f>G115</f>
        <v>-4401745.79</v>
      </c>
      <c r="H114" s="26"/>
      <c r="I114" s="26"/>
    </row>
    <row r="115" spans="1:9" s="55" customFormat="1" ht="31.5" x14ac:dyDescent="0.25">
      <c r="A115" s="56" t="s">
        <v>20</v>
      </c>
      <c r="B115" s="2" t="s">
        <v>41</v>
      </c>
      <c r="C115" s="4" t="s">
        <v>16</v>
      </c>
      <c r="D115" s="4" t="s">
        <v>15</v>
      </c>
      <c r="E115" s="5" t="s">
        <v>284</v>
      </c>
      <c r="F115" s="15" t="s">
        <v>19</v>
      </c>
      <c r="G115" s="26">
        <v>-4401745.79</v>
      </c>
      <c r="H115" s="26"/>
      <c r="I115" s="26"/>
    </row>
    <row r="116" spans="1:9" s="57" customFormat="1" ht="31.5" x14ac:dyDescent="0.25">
      <c r="A116" s="54" t="s">
        <v>313</v>
      </c>
      <c r="B116" s="8" t="s">
        <v>41</v>
      </c>
      <c r="C116" s="1" t="s">
        <v>16</v>
      </c>
      <c r="D116" s="1" t="s">
        <v>15</v>
      </c>
      <c r="E116" s="7" t="s">
        <v>314</v>
      </c>
      <c r="F116" s="18"/>
      <c r="G116" s="25">
        <f>G117</f>
        <v>291867.40000000002</v>
      </c>
      <c r="H116" s="25"/>
      <c r="I116" s="25"/>
    </row>
    <row r="117" spans="1:9" s="55" customFormat="1" ht="31.5" x14ac:dyDescent="0.25">
      <c r="A117" s="56" t="s">
        <v>20</v>
      </c>
      <c r="B117" s="2" t="s">
        <v>41</v>
      </c>
      <c r="C117" s="4" t="s">
        <v>16</v>
      </c>
      <c r="D117" s="4" t="s">
        <v>15</v>
      </c>
      <c r="E117" s="5" t="s">
        <v>314</v>
      </c>
      <c r="F117" s="15" t="s">
        <v>21</v>
      </c>
      <c r="G117" s="26">
        <f>G118</f>
        <v>291867.40000000002</v>
      </c>
      <c r="H117" s="26"/>
      <c r="I117" s="26"/>
    </row>
    <row r="118" spans="1:9" s="55" customFormat="1" ht="15.75" x14ac:dyDescent="0.25">
      <c r="A118" s="56" t="s">
        <v>42</v>
      </c>
      <c r="B118" s="2" t="s">
        <v>41</v>
      </c>
      <c r="C118" s="4" t="s">
        <v>16</v>
      </c>
      <c r="D118" s="4" t="s">
        <v>15</v>
      </c>
      <c r="E118" s="5" t="s">
        <v>314</v>
      </c>
      <c r="F118" s="15" t="s">
        <v>19</v>
      </c>
      <c r="G118" s="26">
        <f>93867.4+100000+30000+68000</f>
        <v>291867.40000000002</v>
      </c>
      <c r="H118" s="26"/>
      <c r="I118" s="26"/>
    </row>
    <row r="119" spans="1:9" s="55" customFormat="1" ht="15.75" hidden="1" x14ac:dyDescent="0.25">
      <c r="A119" s="54" t="s">
        <v>238</v>
      </c>
      <c r="B119" s="8" t="s">
        <v>41</v>
      </c>
      <c r="C119" s="1" t="s">
        <v>10</v>
      </c>
      <c r="D119" s="1"/>
      <c r="E119" s="1"/>
      <c r="F119" s="18"/>
      <c r="G119" s="25">
        <f>G120</f>
        <v>0</v>
      </c>
      <c r="H119" s="25">
        <f>H120</f>
        <v>0</v>
      </c>
      <c r="I119" s="25">
        <f>I120</f>
        <v>0</v>
      </c>
    </row>
    <row r="120" spans="1:9" s="55" customFormat="1" ht="15.75" hidden="1" x14ac:dyDescent="0.25">
      <c r="A120" s="54" t="s">
        <v>239</v>
      </c>
      <c r="B120" s="8" t="s">
        <v>41</v>
      </c>
      <c r="C120" s="1" t="s">
        <v>10</v>
      </c>
      <c r="D120" s="1" t="s">
        <v>2</v>
      </c>
      <c r="E120" s="1"/>
      <c r="F120" s="18"/>
      <c r="G120" s="25">
        <f>G121+G124+G127</f>
        <v>0</v>
      </c>
      <c r="H120" s="25">
        <f>H121+H124+H127</f>
        <v>0</v>
      </c>
      <c r="I120" s="25">
        <f>I121+I124+I127</f>
        <v>0</v>
      </c>
    </row>
    <row r="121" spans="1:9" s="55" customFormat="1" ht="94.5" hidden="1" x14ac:dyDescent="0.25">
      <c r="A121" s="61" t="s">
        <v>240</v>
      </c>
      <c r="B121" s="17" t="s">
        <v>41</v>
      </c>
      <c r="C121" s="18" t="s">
        <v>10</v>
      </c>
      <c r="D121" s="18" t="s">
        <v>2</v>
      </c>
      <c r="E121" s="18" t="s">
        <v>241</v>
      </c>
      <c r="F121" s="18"/>
      <c r="G121" s="75">
        <f t="shared" ref="G121:I122" si="18">G122</f>
        <v>0</v>
      </c>
      <c r="H121" s="75">
        <f t="shared" si="18"/>
        <v>0</v>
      </c>
      <c r="I121" s="75">
        <f t="shared" si="18"/>
        <v>0</v>
      </c>
    </row>
    <row r="122" spans="1:9" s="55" customFormat="1" ht="15.75" hidden="1" x14ac:dyDescent="0.25">
      <c r="A122" s="65" t="s">
        <v>47</v>
      </c>
      <c r="B122" s="14" t="s">
        <v>41</v>
      </c>
      <c r="C122" s="15" t="s">
        <v>10</v>
      </c>
      <c r="D122" s="15" t="s">
        <v>2</v>
      </c>
      <c r="E122" s="15" t="s">
        <v>241</v>
      </c>
      <c r="F122" s="15" t="s">
        <v>13</v>
      </c>
      <c r="G122" s="76">
        <f t="shared" si="18"/>
        <v>0</v>
      </c>
      <c r="H122" s="76">
        <f t="shared" si="18"/>
        <v>0</v>
      </c>
      <c r="I122" s="76">
        <f t="shared" si="18"/>
        <v>0</v>
      </c>
    </row>
    <row r="123" spans="1:9" s="55" customFormat="1" ht="15.75" hidden="1" x14ac:dyDescent="0.25">
      <c r="A123" s="63" t="s">
        <v>12</v>
      </c>
      <c r="B123" s="14" t="s">
        <v>41</v>
      </c>
      <c r="C123" s="15" t="s">
        <v>10</v>
      </c>
      <c r="D123" s="15" t="s">
        <v>2</v>
      </c>
      <c r="E123" s="15" t="s">
        <v>241</v>
      </c>
      <c r="F123" s="15" t="s">
        <v>11</v>
      </c>
      <c r="G123" s="76"/>
      <c r="H123" s="76"/>
      <c r="I123" s="76"/>
    </row>
    <row r="124" spans="1:9" s="55" customFormat="1" ht="78.75" hidden="1" x14ac:dyDescent="0.25">
      <c r="A124" s="61" t="s">
        <v>242</v>
      </c>
      <c r="B124" s="17" t="s">
        <v>41</v>
      </c>
      <c r="C124" s="18" t="s">
        <v>10</v>
      </c>
      <c r="D124" s="18" t="s">
        <v>2</v>
      </c>
      <c r="E124" s="18" t="s">
        <v>243</v>
      </c>
      <c r="F124" s="18"/>
      <c r="G124" s="75">
        <f t="shared" ref="G124:I125" si="19">G125</f>
        <v>0</v>
      </c>
      <c r="H124" s="75">
        <f t="shared" si="19"/>
        <v>0</v>
      </c>
      <c r="I124" s="75">
        <f t="shared" si="19"/>
        <v>0</v>
      </c>
    </row>
    <row r="125" spans="1:9" s="55" customFormat="1" ht="15.75" hidden="1" x14ac:dyDescent="0.25">
      <c r="A125" s="65" t="s">
        <v>47</v>
      </c>
      <c r="B125" s="14" t="s">
        <v>41</v>
      </c>
      <c r="C125" s="15" t="s">
        <v>10</v>
      </c>
      <c r="D125" s="15" t="s">
        <v>2</v>
      </c>
      <c r="E125" s="15" t="s">
        <v>243</v>
      </c>
      <c r="F125" s="15" t="s">
        <v>13</v>
      </c>
      <c r="G125" s="76">
        <f t="shared" si="19"/>
        <v>0</v>
      </c>
      <c r="H125" s="76">
        <f t="shared" si="19"/>
        <v>0</v>
      </c>
      <c r="I125" s="76">
        <f t="shared" si="19"/>
        <v>0</v>
      </c>
    </row>
    <row r="126" spans="1:9" s="55" customFormat="1" ht="15.75" hidden="1" x14ac:dyDescent="0.25">
      <c r="A126" s="63" t="s">
        <v>12</v>
      </c>
      <c r="B126" s="14" t="s">
        <v>41</v>
      </c>
      <c r="C126" s="15" t="s">
        <v>10</v>
      </c>
      <c r="D126" s="15" t="s">
        <v>2</v>
      </c>
      <c r="E126" s="15" t="s">
        <v>243</v>
      </c>
      <c r="F126" s="15" t="s">
        <v>11</v>
      </c>
      <c r="G126" s="76"/>
      <c r="H126" s="76"/>
      <c r="I126" s="76"/>
    </row>
    <row r="127" spans="1:9" s="57" customFormat="1" ht="15.75" hidden="1" x14ac:dyDescent="0.25">
      <c r="A127" s="61" t="s">
        <v>31</v>
      </c>
      <c r="B127" s="17" t="s">
        <v>41</v>
      </c>
      <c r="C127" s="18" t="s">
        <v>10</v>
      </c>
      <c r="D127" s="18" t="s">
        <v>2</v>
      </c>
      <c r="E127" s="18" t="s">
        <v>207</v>
      </c>
      <c r="F127" s="18"/>
      <c r="G127" s="75">
        <f t="shared" ref="G127:I128" si="20">G128</f>
        <v>0</v>
      </c>
      <c r="H127" s="75">
        <f t="shared" si="20"/>
        <v>0</v>
      </c>
      <c r="I127" s="75">
        <f t="shared" si="20"/>
        <v>0</v>
      </c>
    </row>
    <row r="128" spans="1:9" s="55" customFormat="1" ht="15.75" hidden="1" x14ac:dyDescent="0.25">
      <c r="A128" s="56" t="s">
        <v>18</v>
      </c>
      <c r="B128" s="14" t="s">
        <v>41</v>
      </c>
      <c r="C128" s="15" t="s">
        <v>10</v>
      </c>
      <c r="D128" s="15" t="s">
        <v>2</v>
      </c>
      <c r="E128" s="18" t="s">
        <v>207</v>
      </c>
      <c r="F128" s="15" t="s">
        <v>21</v>
      </c>
      <c r="G128" s="76">
        <f t="shared" si="20"/>
        <v>0</v>
      </c>
      <c r="H128" s="76">
        <f t="shared" si="20"/>
        <v>0</v>
      </c>
      <c r="I128" s="76">
        <f t="shared" si="20"/>
        <v>0</v>
      </c>
    </row>
    <row r="129" spans="1:9" s="55" customFormat="1" ht="31.5" hidden="1" x14ac:dyDescent="0.25">
      <c r="A129" s="56" t="s">
        <v>20</v>
      </c>
      <c r="B129" s="14" t="s">
        <v>41</v>
      </c>
      <c r="C129" s="15" t="s">
        <v>10</v>
      </c>
      <c r="D129" s="15" t="s">
        <v>2</v>
      </c>
      <c r="E129" s="18" t="s">
        <v>207</v>
      </c>
      <c r="F129" s="15" t="s">
        <v>157</v>
      </c>
      <c r="G129" s="76"/>
      <c r="H129" s="76"/>
      <c r="I129" s="76"/>
    </row>
    <row r="130" spans="1:9" s="55" customFormat="1" ht="15.75" hidden="1" x14ac:dyDescent="0.25">
      <c r="A130" s="54" t="s">
        <v>244</v>
      </c>
      <c r="B130" s="8" t="s">
        <v>41</v>
      </c>
      <c r="C130" s="1" t="s">
        <v>7</v>
      </c>
      <c r="D130" s="1"/>
      <c r="E130" s="1"/>
      <c r="F130" s="18"/>
      <c r="G130" s="25">
        <f>G131</f>
        <v>0</v>
      </c>
      <c r="H130" s="25">
        <f t="shared" ref="H130:I133" si="21">H131</f>
        <v>0</v>
      </c>
      <c r="I130" s="25">
        <f t="shared" si="21"/>
        <v>0</v>
      </c>
    </row>
    <row r="131" spans="1:9" s="55" customFormat="1" ht="15.75" hidden="1" x14ac:dyDescent="0.25">
      <c r="A131" s="54" t="s">
        <v>245</v>
      </c>
      <c r="B131" s="8" t="s">
        <v>41</v>
      </c>
      <c r="C131" s="1" t="s">
        <v>7</v>
      </c>
      <c r="D131" s="1" t="s">
        <v>2</v>
      </c>
      <c r="E131" s="1"/>
      <c r="F131" s="18"/>
      <c r="G131" s="25">
        <f>G132</f>
        <v>0</v>
      </c>
      <c r="H131" s="25">
        <f t="shared" si="21"/>
        <v>0</v>
      </c>
      <c r="I131" s="25">
        <f t="shared" si="21"/>
        <v>0</v>
      </c>
    </row>
    <row r="132" spans="1:9" s="55" customFormat="1" ht="31.5" hidden="1" x14ac:dyDescent="0.25">
      <c r="A132" s="60" t="s">
        <v>246</v>
      </c>
      <c r="B132" s="8" t="s">
        <v>41</v>
      </c>
      <c r="C132" s="1" t="s">
        <v>7</v>
      </c>
      <c r="D132" s="1" t="s">
        <v>2</v>
      </c>
      <c r="E132" s="7" t="s">
        <v>247</v>
      </c>
      <c r="F132" s="18"/>
      <c r="G132" s="25">
        <f>G133</f>
        <v>0</v>
      </c>
      <c r="H132" s="25">
        <f t="shared" si="21"/>
        <v>0</v>
      </c>
      <c r="I132" s="25">
        <f t="shared" si="21"/>
        <v>0</v>
      </c>
    </row>
    <row r="133" spans="1:9" s="55" customFormat="1" ht="15.75" hidden="1" x14ac:dyDescent="0.25">
      <c r="A133" s="56" t="s">
        <v>248</v>
      </c>
      <c r="B133" s="2" t="s">
        <v>41</v>
      </c>
      <c r="C133" s="4" t="s">
        <v>7</v>
      </c>
      <c r="D133" s="4" t="s">
        <v>2</v>
      </c>
      <c r="E133" s="5" t="s">
        <v>247</v>
      </c>
      <c r="F133" s="15" t="s">
        <v>8</v>
      </c>
      <c r="G133" s="26">
        <f>G134</f>
        <v>0</v>
      </c>
      <c r="H133" s="26">
        <f t="shared" si="21"/>
        <v>0</v>
      </c>
      <c r="I133" s="26">
        <f t="shared" si="21"/>
        <v>0</v>
      </c>
    </row>
    <row r="134" spans="1:9" s="55" customFormat="1" ht="31.5" hidden="1" x14ac:dyDescent="0.25">
      <c r="A134" s="56" t="s">
        <v>150</v>
      </c>
      <c r="B134" s="2" t="s">
        <v>41</v>
      </c>
      <c r="C134" s="4" t="s">
        <v>7</v>
      </c>
      <c r="D134" s="4" t="s">
        <v>2</v>
      </c>
      <c r="E134" s="5" t="s">
        <v>247</v>
      </c>
      <c r="F134" s="15" t="s">
        <v>149</v>
      </c>
      <c r="G134" s="26"/>
      <c r="H134" s="26"/>
      <c r="I134" s="26"/>
    </row>
    <row r="135" spans="1:9" s="55" customFormat="1" ht="15.75" x14ac:dyDescent="0.25">
      <c r="A135" s="54" t="s">
        <v>249</v>
      </c>
      <c r="B135" s="8" t="s">
        <v>41</v>
      </c>
      <c r="C135" s="1" t="s">
        <v>4</v>
      </c>
      <c r="D135" s="1"/>
      <c r="E135" s="7"/>
      <c r="F135" s="18"/>
      <c r="G135" s="25">
        <f t="shared" ref="G135:I138" si="22">G136</f>
        <v>100800</v>
      </c>
      <c r="H135" s="25">
        <f t="shared" si="22"/>
        <v>0</v>
      </c>
      <c r="I135" s="25">
        <f t="shared" si="22"/>
        <v>0</v>
      </c>
    </row>
    <row r="136" spans="1:9" s="55" customFormat="1" ht="15.75" x14ac:dyDescent="0.25">
      <c r="A136" s="54" t="s">
        <v>250</v>
      </c>
      <c r="B136" s="8" t="s">
        <v>41</v>
      </c>
      <c r="C136" s="1" t="s">
        <v>4</v>
      </c>
      <c r="D136" s="1" t="s">
        <v>2</v>
      </c>
      <c r="E136" s="7"/>
      <c r="F136" s="18"/>
      <c r="G136" s="25">
        <f t="shared" si="22"/>
        <v>100800</v>
      </c>
      <c r="H136" s="25">
        <f t="shared" si="22"/>
        <v>0</v>
      </c>
      <c r="I136" s="25">
        <f t="shared" si="22"/>
        <v>0</v>
      </c>
    </row>
    <row r="137" spans="1:9" s="55" customFormat="1" ht="15.75" x14ac:dyDescent="0.25">
      <c r="A137" s="54" t="s">
        <v>6</v>
      </c>
      <c r="B137" s="8" t="s">
        <v>41</v>
      </c>
      <c r="C137" s="1" t="s">
        <v>4</v>
      </c>
      <c r="D137" s="1" t="s">
        <v>2</v>
      </c>
      <c r="E137" s="7" t="s">
        <v>251</v>
      </c>
      <c r="F137" s="18"/>
      <c r="G137" s="25">
        <f t="shared" si="22"/>
        <v>100800</v>
      </c>
      <c r="H137" s="25">
        <f t="shared" si="22"/>
        <v>0</v>
      </c>
      <c r="I137" s="25">
        <f t="shared" si="22"/>
        <v>0</v>
      </c>
    </row>
    <row r="138" spans="1:9" s="55" customFormat="1" ht="47.25" x14ac:dyDescent="0.25">
      <c r="A138" s="56" t="s">
        <v>48</v>
      </c>
      <c r="B138" s="2" t="s">
        <v>41</v>
      </c>
      <c r="C138" s="4" t="s">
        <v>4</v>
      </c>
      <c r="D138" s="4" t="s">
        <v>2</v>
      </c>
      <c r="E138" s="5" t="s">
        <v>251</v>
      </c>
      <c r="F138" s="15" t="s">
        <v>5</v>
      </c>
      <c r="G138" s="26">
        <f t="shared" si="22"/>
        <v>100800</v>
      </c>
      <c r="H138" s="26">
        <f t="shared" si="22"/>
        <v>0</v>
      </c>
      <c r="I138" s="26">
        <f t="shared" si="22"/>
        <v>0</v>
      </c>
    </row>
    <row r="139" spans="1:9" s="55" customFormat="1" ht="15.75" x14ac:dyDescent="0.25">
      <c r="A139" s="56" t="s">
        <v>252</v>
      </c>
      <c r="B139" s="2" t="s">
        <v>41</v>
      </c>
      <c r="C139" s="4" t="s">
        <v>4</v>
      </c>
      <c r="D139" s="4" t="s">
        <v>2</v>
      </c>
      <c r="E139" s="5" t="s">
        <v>251</v>
      </c>
      <c r="F139" s="15" t="s">
        <v>253</v>
      </c>
      <c r="G139" s="26">
        <v>100800</v>
      </c>
      <c r="H139" s="26"/>
      <c r="I139" s="26"/>
    </row>
    <row r="140" spans="1:9" s="55" customFormat="1" ht="15.75" x14ac:dyDescent="0.25">
      <c r="A140" s="146" t="s">
        <v>1</v>
      </c>
      <c r="B140" s="147"/>
      <c r="C140" s="147"/>
      <c r="D140" s="147"/>
      <c r="E140" s="147"/>
      <c r="F140" s="148"/>
      <c r="G140" s="25">
        <f>G18+G36+G41+G67+G119+G130+G135</f>
        <v>4442541.9000000004</v>
      </c>
      <c r="H140" s="25">
        <f>H18+H36+H41+H67+H119+H130+H135</f>
        <v>0</v>
      </c>
      <c r="I140" s="25">
        <f>I18+I36+I41+I67+I119+I130+I135</f>
        <v>0</v>
      </c>
    </row>
    <row r="142" spans="1:9" x14ac:dyDescent="0.25">
      <c r="G142" s="113"/>
    </row>
    <row r="144" spans="1:9" x14ac:dyDescent="0.25">
      <c r="G144" s="113"/>
    </row>
  </sheetData>
  <mergeCells count="20">
    <mergeCell ref="G14:G16"/>
    <mergeCell ref="H14:H16"/>
    <mergeCell ref="I14:I16"/>
    <mergeCell ref="A140:F140"/>
    <mergeCell ref="A14:A16"/>
    <mergeCell ref="B14:B16"/>
    <mergeCell ref="C14:C16"/>
    <mergeCell ref="D14:D16"/>
    <mergeCell ref="E14:E16"/>
    <mergeCell ref="F14:F16"/>
    <mergeCell ref="A12:I12"/>
    <mergeCell ref="D1:E1"/>
    <mergeCell ref="D2:I2"/>
    <mergeCell ref="D3:I3"/>
    <mergeCell ref="D4:I4"/>
    <mergeCell ref="D6:I6"/>
    <mergeCell ref="D7:I7"/>
    <mergeCell ref="D8:I8"/>
    <mergeCell ref="D9:I9"/>
    <mergeCell ref="A11:I11"/>
  </mergeCells>
  <pageMargins left="0.98425196850393704" right="0.59055118110236227" top="0.39370078740157483" bottom="0.39370078740157483" header="0.31496062992125984" footer="0.31496062992125984"/>
  <pageSetup paperSize="9" scale="64" fitToHeight="3" orientation="portrait" r:id="rId1"/>
  <rowBreaks count="1" manualBreakCount="1">
    <brk id="13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showZeros="0" view="pageBreakPreview" zoomScale="90" zoomScaleNormal="85" zoomScaleSheetLayoutView="90" workbookViewId="0">
      <selection activeCell="A9" sqref="A9"/>
    </sheetView>
  </sheetViews>
  <sheetFormatPr defaultRowHeight="12.75" x14ac:dyDescent="0.2"/>
  <cols>
    <col min="1" max="1" width="76.5703125" style="27" customWidth="1"/>
    <col min="2" max="3" width="4.5703125" style="27" customWidth="1"/>
    <col min="4" max="4" width="4" style="27" customWidth="1"/>
    <col min="5" max="5" width="6" style="27" customWidth="1"/>
    <col min="6" max="6" width="8" style="27" customWidth="1"/>
    <col min="7" max="7" width="5.7109375" style="27" customWidth="1"/>
    <col min="8" max="8" width="14.85546875" style="103" customWidth="1"/>
    <col min="9" max="10" width="8" style="27" customWidth="1"/>
    <col min="11" max="193" width="9.140625" style="27"/>
    <col min="194" max="194" width="0" style="27" hidden="1" customWidth="1"/>
    <col min="195" max="195" width="45.42578125" style="27" customWidth="1"/>
    <col min="196" max="196" width="4.42578125" style="27" customWidth="1"/>
    <col min="197" max="198" width="6.42578125" style="27" customWidth="1"/>
    <col min="199" max="199" width="6.28515625" style="27" customWidth="1"/>
    <col min="200" max="201" width="0" style="27" hidden="1" customWidth="1"/>
    <col min="202" max="202" width="7.7109375" style="27" customWidth="1"/>
    <col min="203" max="203" width="5.42578125" style="27" customWidth="1"/>
    <col min="204" max="204" width="17.140625" style="27" customWidth="1"/>
    <col min="205" max="205" width="0" style="27" hidden="1" customWidth="1"/>
    <col min="206" max="449" width="9.140625" style="27"/>
    <col min="450" max="450" width="0" style="27" hidden="1" customWidth="1"/>
    <col min="451" max="451" width="45.42578125" style="27" customWidth="1"/>
    <col min="452" max="452" width="4.42578125" style="27" customWidth="1"/>
    <col min="453" max="454" width="6.42578125" style="27" customWidth="1"/>
    <col min="455" max="455" width="6.28515625" style="27" customWidth="1"/>
    <col min="456" max="457" width="0" style="27" hidden="1" customWidth="1"/>
    <col min="458" max="458" width="7.7109375" style="27" customWidth="1"/>
    <col min="459" max="459" width="5.42578125" style="27" customWidth="1"/>
    <col min="460" max="460" width="17.140625" style="27" customWidth="1"/>
    <col min="461" max="461" width="0" style="27" hidden="1" customWidth="1"/>
    <col min="462" max="705" width="9.140625" style="27"/>
    <col min="706" max="706" width="0" style="27" hidden="1" customWidth="1"/>
    <col min="707" max="707" width="45.42578125" style="27" customWidth="1"/>
    <col min="708" max="708" width="4.42578125" style="27" customWidth="1"/>
    <col min="709" max="710" width="6.42578125" style="27" customWidth="1"/>
    <col min="711" max="711" width="6.28515625" style="27" customWidth="1"/>
    <col min="712" max="713" width="0" style="27" hidden="1" customWidth="1"/>
    <col min="714" max="714" width="7.7109375" style="27" customWidth="1"/>
    <col min="715" max="715" width="5.42578125" style="27" customWidth="1"/>
    <col min="716" max="716" width="17.140625" style="27" customWidth="1"/>
    <col min="717" max="717" width="0" style="27" hidden="1" customWidth="1"/>
    <col min="718" max="961" width="9.140625" style="27"/>
    <col min="962" max="962" width="0" style="27" hidden="1" customWidth="1"/>
    <col min="963" max="963" width="45.42578125" style="27" customWidth="1"/>
    <col min="964" max="964" width="4.42578125" style="27" customWidth="1"/>
    <col min="965" max="966" width="6.42578125" style="27" customWidth="1"/>
    <col min="967" max="967" width="6.28515625" style="27" customWidth="1"/>
    <col min="968" max="969" width="0" style="27" hidden="1" customWidth="1"/>
    <col min="970" max="970" width="7.7109375" style="27" customWidth="1"/>
    <col min="971" max="971" width="5.42578125" style="27" customWidth="1"/>
    <col min="972" max="972" width="17.140625" style="27" customWidth="1"/>
    <col min="973" max="973" width="0" style="27" hidden="1" customWidth="1"/>
    <col min="974" max="1217" width="9.140625" style="27"/>
    <col min="1218" max="1218" width="0" style="27" hidden="1" customWidth="1"/>
    <col min="1219" max="1219" width="45.42578125" style="27" customWidth="1"/>
    <col min="1220" max="1220" width="4.42578125" style="27" customWidth="1"/>
    <col min="1221" max="1222" width="6.42578125" style="27" customWidth="1"/>
    <col min="1223" max="1223" width="6.28515625" style="27" customWidth="1"/>
    <col min="1224" max="1225" width="0" style="27" hidden="1" customWidth="1"/>
    <col min="1226" max="1226" width="7.7109375" style="27" customWidth="1"/>
    <col min="1227" max="1227" width="5.42578125" style="27" customWidth="1"/>
    <col min="1228" max="1228" width="17.140625" style="27" customWidth="1"/>
    <col min="1229" max="1229" width="0" style="27" hidden="1" customWidth="1"/>
    <col min="1230" max="1473" width="9.140625" style="27"/>
    <col min="1474" max="1474" width="0" style="27" hidden="1" customWidth="1"/>
    <col min="1475" max="1475" width="45.42578125" style="27" customWidth="1"/>
    <col min="1476" max="1476" width="4.42578125" style="27" customWidth="1"/>
    <col min="1477" max="1478" width="6.42578125" style="27" customWidth="1"/>
    <col min="1479" max="1479" width="6.28515625" style="27" customWidth="1"/>
    <col min="1480" max="1481" width="0" style="27" hidden="1" customWidth="1"/>
    <col min="1482" max="1482" width="7.7109375" style="27" customWidth="1"/>
    <col min="1483" max="1483" width="5.42578125" style="27" customWidth="1"/>
    <col min="1484" max="1484" width="17.140625" style="27" customWidth="1"/>
    <col min="1485" max="1485" width="0" style="27" hidden="1" customWidth="1"/>
    <col min="1486" max="1729" width="9.140625" style="27"/>
    <col min="1730" max="1730" width="0" style="27" hidden="1" customWidth="1"/>
    <col min="1731" max="1731" width="45.42578125" style="27" customWidth="1"/>
    <col min="1732" max="1732" width="4.42578125" style="27" customWidth="1"/>
    <col min="1733" max="1734" width="6.42578125" style="27" customWidth="1"/>
    <col min="1735" max="1735" width="6.28515625" style="27" customWidth="1"/>
    <col min="1736" max="1737" width="0" style="27" hidden="1" customWidth="1"/>
    <col min="1738" max="1738" width="7.7109375" style="27" customWidth="1"/>
    <col min="1739" max="1739" width="5.42578125" style="27" customWidth="1"/>
    <col min="1740" max="1740" width="17.140625" style="27" customWidth="1"/>
    <col min="1741" max="1741" width="0" style="27" hidden="1" customWidth="1"/>
    <col min="1742" max="1985" width="9.140625" style="27"/>
    <col min="1986" max="1986" width="0" style="27" hidden="1" customWidth="1"/>
    <col min="1987" max="1987" width="45.42578125" style="27" customWidth="1"/>
    <col min="1988" max="1988" width="4.42578125" style="27" customWidth="1"/>
    <col min="1989" max="1990" width="6.42578125" style="27" customWidth="1"/>
    <col min="1991" max="1991" width="6.28515625" style="27" customWidth="1"/>
    <col min="1992" max="1993" width="0" style="27" hidden="1" customWidth="1"/>
    <col min="1994" max="1994" width="7.7109375" style="27" customWidth="1"/>
    <col min="1995" max="1995" width="5.42578125" style="27" customWidth="1"/>
    <col min="1996" max="1996" width="17.140625" style="27" customWidth="1"/>
    <col min="1997" max="1997" width="0" style="27" hidden="1" customWidth="1"/>
    <col min="1998" max="2241" width="9.140625" style="27"/>
    <col min="2242" max="2242" width="0" style="27" hidden="1" customWidth="1"/>
    <col min="2243" max="2243" width="45.42578125" style="27" customWidth="1"/>
    <col min="2244" max="2244" width="4.42578125" style="27" customWidth="1"/>
    <col min="2245" max="2246" width="6.42578125" style="27" customWidth="1"/>
    <col min="2247" max="2247" width="6.28515625" style="27" customWidth="1"/>
    <col min="2248" max="2249" width="0" style="27" hidden="1" customWidth="1"/>
    <col min="2250" max="2250" width="7.7109375" style="27" customWidth="1"/>
    <col min="2251" max="2251" width="5.42578125" style="27" customWidth="1"/>
    <col min="2252" max="2252" width="17.140625" style="27" customWidth="1"/>
    <col min="2253" max="2253" width="0" style="27" hidden="1" customWidth="1"/>
    <col min="2254" max="2497" width="9.140625" style="27"/>
    <col min="2498" max="2498" width="0" style="27" hidden="1" customWidth="1"/>
    <col min="2499" max="2499" width="45.42578125" style="27" customWidth="1"/>
    <col min="2500" max="2500" width="4.42578125" style="27" customWidth="1"/>
    <col min="2501" max="2502" width="6.42578125" style="27" customWidth="1"/>
    <col min="2503" max="2503" width="6.28515625" style="27" customWidth="1"/>
    <col min="2504" max="2505" width="0" style="27" hidden="1" customWidth="1"/>
    <col min="2506" max="2506" width="7.7109375" style="27" customWidth="1"/>
    <col min="2507" max="2507" width="5.42578125" style="27" customWidth="1"/>
    <col min="2508" max="2508" width="17.140625" style="27" customWidth="1"/>
    <col min="2509" max="2509" width="0" style="27" hidden="1" customWidth="1"/>
    <col min="2510" max="2753" width="9.140625" style="27"/>
    <col min="2754" max="2754" width="0" style="27" hidden="1" customWidth="1"/>
    <col min="2755" max="2755" width="45.42578125" style="27" customWidth="1"/>
    <col min="2756" max="2756" width="4.42578125" style="27" customWidth="1"/>
    <col min="2757" max="2758" width="6.42578125" style="27" customWidth="1"/>
    <col min="2759" max="2759" width="6.28515625" style="27" customWidth="1"/>
    <col min="2760" max="2761" width="0" style="27" hidden="1" customWidth="1"/>
    <col min="2762" max="2762" width="7.7109375" style="27" customWidth="1"/>
    <col min="2763" max="2763" width="5.42578125" style="27" customWidth="1"/>
    <col min="2764" max="2764" width="17.140625" style="27" customWidth="1"/>
    <col min="2765" max="2765" width="0" style="27" hidden="1" customWidth="1"/>
    <col min="2766" max="3009" width="9.140625" style="27"/>
    <col min="3010" max="3010" width="0" style="27" hidden="1" customWidth="1"/>
    <col min="3011" max="3011" width="45.42578125" style="27" customWidth="1"/>
    <col min="3012" max="3012" width="4.42578125" style="27" customWidth="1"/>
    <col min="3013" max="3014" width="6.42578125" style="27" customWidth="1"/>
    <col min="3015" max="3015" width="6.28515625" style="27" customWidth="1"/>
    <col min="3016" max="3017" width="0" style="27" hidden="1" customWidth="1"/>
    <col min="3018" max="3018" width="7.7109375" style="27" customWidth="1"/>
    <col min="3019" max="3019" width="5.42578125" style="27" customWidth="1"/>
    <col min="3020" max="3020" width="17.140625" style="27" customWidth="1"/>
    <col min="3021" max="3021" width="0" style="27" hidden="1" customWidth="1"/>
    <col min="3022" max="3265" width="9.140625" style="27"/>
    <col min="3266" max="3266" width="0" style="27" hidden="1" customWidth="1"/>
    <col min="3267" max="3267" width="45.42578125" style="27" customWidth="1"/>
    <col min="3268" max="3268" width="4.42578125" style="27" customWidth="1"/>
    <col min="3269" max="3270" width="6.42578125" style="27" customWidth="1"/>
    <col min="3271" max="3271" width="6.28515625" style="27" customWidth="1"/>
    <col min="3272" max="3273" width="0" style="27" hidden="1" customWidth="1"/>
    <col min="3274" max="3274" width="7.7109375" style="27" customWidth="1"/>
    <col min="3275" max="3275" width="5.42578125" style="27" customWidth="1"/>
    <col min="3276" max="3276" width="17.140625" style="27" customWidth="1"/>
    <col min="3277" max="3277" width="0" style="27" hidden="1" customWidth="1"/>
    <col min="3278" max="3521" width="9.140625" style="27"/>
    <col min="3522" max="3522" width="0" style="27" hidden="1" customWidth="1"/>
    <col min="3523" max="3523" width="45.42578125" style="27" customWidth="1"/>
    <col min="3524" max="3524" width="4.42578125" style="27" customWidth="1"/>
    <col min="3525" max="3526" width="6.42578125" style="27" customWidth="1"/>
    <col min="3527" max="3527" width="6.28515625" style="27" customWidth="1"/>
    <col min="3528" max="3529" width="0" style="27" hidden="1" customWidth="1"/>
    <col min="3530" max="3530" width="7.7109375" style="27" customWidth="1"/>
    <col min="3531" max="3531" width="5.42578125" style="27" customWidth="1"/>
    <col min="3532" max="3532" width="17.140625" style="27" customWidth="1"/>
    <col min="3533" max="3533" width="0" style="27" hidden="1" customWidth="1"/>
    <col min="3534" max="3777" width="9.140625" style="27"/>
    <col min="3778" max="3778" width="0" style="27" hidden="1" customWidth="1"/>
    <col min="3779" max="3779" width="45.42578125" style="27" customWidth="1"/>
    <col min="3780" max="3780" width="4.42578125" style="27" customWidth="1"/>
    <col min="3781" max="3782" width="6.42578125" style="27" customWidth="1"/>
    <col min="3783" max="3783" width="6.28515625" style="27" customWidth="1"/>
    <col min="3784" max="3785" width="0" style="27" hidden="1" customWidth="1"/>
    <col min="3786" max="3786" width="7.7109375" style="27" customWidth="1"/>
    <col min="3787" max="3787" width="5.42578125" style="27" customWidth="1"/>
    <col min="3788" max="3788" width="17.140625" style="27" customWidth="1"/>
    <col min="3789" max="3789" width="0" style="27" hidden="1" customWidth="1"/>
    <col min="3790" max="4033" width="9.140625" style="27"/>
    <col min="4034" max="4034" width="0" style="27" hidden="1" customWidth="1"/>
    <col min="4035" max="4035" width="45.42578125" style="27" customWidth="1"/>
    <col min="4036" max="4036" width="4.42578125" style="27" customWidth="1"/>
    <col min="4037" max="4038" width="6.42578125" style="27" customWidth="1"/>
    <col min="4039" max="4039" width="6.28515625" style="27" customWidth="1"/>
    <col min="4040" max="4041" width="0" style="27" hidden="1" customWidth="1"/>
    <col min="4042" max="4042" width="7.7109375" style="27" customWidth="1"/>
    <col min="4043" max="4043" width="5.42578125" style="27" customWidth="1"/>
    <col min="4044" max="4044" width="17.140625" style="27" customWidth="1"/>
    <col min="4045" max="4045" width="0" style="27" hidden="1" customWidth="1"/>
    <col min="4046" max="4289" width="9.140625" style="27"/>
    <col min="4290" max="4290" width="0" style="27" hidden="1" customWidth="1"/>
    <col min="4291" max="4291" width="45.42578125" style="27" customWidth="1"/>
    <col min="4292" max="4292" width="4.42578125" style="27" customWidth="1"/>
    <col min="4293" max="4294" width="6.42578125" style="27" customWidth="1"/>
    <col min="4295" max="4295" width="6.28515625" style="27" customWidth="1"/>
    <col min="4296" max="4297" width="0" style="27" hidden="1" customWidth="1"/>
    <col min="4298" max="4298" width="7.7109375" style="27" customWidth="1"/>
    <col min="4299" max="4299" width="5.42578125" style="27" customWidth="1"/>
    <col min="4300" max="4300" width="17.140625" style="27" customWidth="1"/>
    <col min="4301" max="4301" width="0" style="27" hidden="1" customWidth="1"/>
    <col min="4302" max="4545" width="9.140625" style="27"/>
    <col min="4546" max="4546" width="0" style="27" hidden="1" customWidth="1"/>
    <col min="4547" max="4547" width="45.42578125" style="27" customWidth="1"/>
    <col min="4548" max="4548" width="4.42578125" style="27" customWidth="1"/>
    <col min="4549" max="4550" width="6.42578125" style="27" customWidth="1"/>
    <col min="4551" max="4551" width="6.28515625" style="27" customWidth="1"/>
    <col min="4552" max="4553" width="0" style="27" hidden="1" customWidth="1"/>
    <col min="4554" max="4554" width="7.7109375" style="27" customWidth="1"/>
    <col min="4555" max="4555" width="5.42578125" style="27" customWidth="1"/>
    <col min="4556" max="4556" width="17.140625" style="27" customWidth="1"/>
    <col min="4557" max="4557" width="0" style="27" hidden="1" customWidth="1"/>
    <col min="4558" max="4801" width="9.140625" style="27"/>
    <col min="4802" max="4802" width="0" style="27" hidden="1" customWidth="1"/>
    <col min="4803" max="4803" width="45.42578125" style="27" customWidth="1"/>
    <col min="4804" max="4804" width="4.42578125" style="27" customWidth="1"/>
    <col min="4805" max="4806" width="6.42578125" style="27" customWidth="1"/>
    <col min="4807" max="4807" width="6.28515625" style="27" customWidth="1"/>
    <col min="4808" max="4809" width="0" style="27" hidden="1" customWidth="1"/>
    <col min="4810" max="4810" width="7.7109375" style="27" customWidth="1"/>
    <col min="4811" max="4811" width="5.42578125" style="27" customWidth="1"/>
    <col min="4812" max="4812" width="17.140625" style="27" customWidth="1"/>
    <col min="4813" max="4813" width="0" style="27" hidden="1" customWidth="1"/>
    <col min="4814" max="5057" width="9.140625" style="27"/>
    <col min="5058" max="5058" width="0" style="27" hidden="1" customWidth="1"/>
    <col min="5059" max="5059" width="45.42578125" style="27" customWidth="1"/>
    <col min="5060" max="5060" width="4.42578125" style="27" customWidth="1"/>
    <col min="5061" max="5062" width="6.42578125" style="27" customWidth="1"/>
    <col min="5063" max="5063" width="6.28515625" style="27" customWidth="1"/>
    <col min="5064" max="5065" width="0" style="27" hidden="1" customWidth="1"/>
    <col min="5066" max="5066" width="7.7109375" style="27" customWidth="1"/>
    <col min="5067" max="5067" width="5.42578125" style="27" customWidth="1"/>
    <col min="5068" max="5068" width="17.140625" style="27" customWidth="1"/>
    <col min="5069" max="5069" width="0" style="27" hidden="1" customWidth="1"/>
    <col min="5070" max="5313" width="9.140625" style="27"/>
    <col min="5314" max="5314" width="0" style="27" hidden="1" customWidth="1"/>
    <col min="5315" max="5315" width="45.42578125" style="27" customWidth="1"/>
    <col min="5316" max="5316" width="4.42578125" style="27" customWidth="1"/>
    <col min="5317" max="5318" width="6.42578125" style="27" customWidth="1"/>
    <col min="5319" max="5319" width="6.28515625" style="27" customWidth="1"/>
    <col min="5320" max="5321" width="0" style="27" hidden="1" customWidth="1"/>
    <col min="5322" max="5322" width="7.7109375" style="27" customWidth="1"/>
    <col min="5323" max="5323" width="5.42578125" style="27" customWidth="1"/>
    <col min="5324" max="5324" width="17.140625" style="27" customWidth="1"/>
    <col min="5325" max="5325" width="0" style="27" hidden="1" customWidth="1"/>
    <col min="5326" max="5569" width="9.140625" style="27"/>
    <col min="5570" max="5570" width="0" style="27" hidden="1" customWidth="1"/>
    <col min="5571" max="5571" width="45.42578125" style="27" customWidth="1"/>
    <col min="5572" max="5572" width="4.42578125" style="27" customWidth="1"/>
    <col min="5573" max="5574" width="6.42578125" style="27" customWidth="1"/>
    <col min="5575" max="5575" width="6.28515625" style="27" customWidth="1"/>
    <col min="5576" max="5577" width="0" style="27" hidden="1" customWidth="1"/>
    <col min="5578" max="5578" width="7.7109375" style="27" customWidth="1"/>
    <col min="5579" max="5579" width="5.42578125" style="27" customWidth="1"/>
    <col min="5580" max="5580" width="17.140625" style="27" customWidth="1"/>
    <col min="5581" max="5581" width="0" style="27" hidden="1" customWidth="1"/>
    <col min="5582" max="5825" width="9.140625" style="27"/>
    <col min="5826" max="5826" width="0" style="27" hidden="1" customWidth="1"/>
    <col min="5827" max="5827" width="45.42578125" style="27" customWidth="1"/>
    <col min="5828" max="5828" width="4.42578125" style="27" customWidth="1"/>
    <col min="5829" max="5830" width="6.42578125" style="27" customWidth="1"/>
    <col min="5831" max="5831" width="6.28515625" style="27" customWidth="1"/>
    <col min="5832" max="5833" width="0" style="27" hidden="1" customWidth="1"/>
    <col min="5834" max="5834" width="7.7109375" style="27" customWidth="1"/>
    <col min="5835" max="5835" width="5.42578125" style="27" customWidth="1"/>
    <col min="5836" max="5836" width="17.140625" style="27" customWidth="1"/>
    <col min="5837" max="5837" width="0" style="27" hidden="1" customWidth="1"/>
    <col min="5838" max="6081" width="9.140625" style="27"/>
    <col min="6082" max="6082" width="0" style="27" hidden="1" customWidth="1"/>
    <col min="6083" max="6083" width="45.42578125" style="27" customWidth="1"/>
    <col min="6084" max="6084" width="4.42578125" style="27" customWidth="1"/>
    <col min="6085" max="6086" width="6.42578125" style="27" customWidth="1"/>
    <col min="6087" max="6087" width="6.28515625" style="27" customWidth="1"/>
    <col min="6088" max="6089" width="0" style="27" hidden="1" customWidth="1"/>
    <col min="6090" max="6090" width="7.7109375" style="27" customWidth="1"/>
    <col min="6091" max="6091" width="5.42578125" style="27" customWidth="1"/>
    <col min="6092" max="6092" width="17.140625" style="27" customWidth="1"/>
    <col min="6093" max="6093" width="0" style="27" hidden="1" customWidth="1"/>
    <col min="6094" max="6337" width="9.140625" style="27"/>
    <col min="6338" max="6338" width="0" style="27" hidden="1" customWidth="1"/>
    <col min="6339" max="6339" width="45.42578125" style="27" customWidth="1"/>
    <col min="6340" max="6340" width="4.42578125" style="27" customWidth="1"/>
    <col min="6341" max="6342" width="6.42578125" style="27" customWidth="1"/>
    <col min="6343" max="6343" width="6.28515625" style="27" customWidth="1"/>
    <col min="6344" max="6345" width="0" style="27" hidden="1" customWidth="1"/>
    <col min="6346" max="6346" width="7.7109375" style="27" customWidth="1"/>
    <col min="6347" max="6347" width="5.42578125" style="27" customWidth="1"/>
    <col min="6348" max="6348" width="17.140625" style="27" customWidth="1"/>
    <col min="6349" max="6349" width="0" style="27" hidden="1" customWidth="1"/>
    <col min="6350" max="6593" width="9.140625" style="27"/>
    <col min="6594" max="6594" width="0" style="27" hidden="1" customWidth="1"/>
    <col min="6595" max="6595" width="45.42578125" style="27" customWidth="1"/>
    <col min="6596" max="6596" width="4.42578125" style="27" customWidth="1"/>
    <col min="6597" max="6598" width="6.42578125" style="27" customWidth="1"/>
    <col min="6599" max="6599" width="6.28515625" style="27" customWidth="1"/>
    <col min="6600" max="6601" width="0" style="27" hidden="1" customWidth="1"/>
    <col min="6602" max="6602" width="7.7109375" style="27" customWidth="1"/>
    <col min="6603" max="6603" width="5.42578125" style="27" customWidth="1"/>
    <col min="6604" max="6604" width="17.140625" style="27" customWidth="1"/>
    <col min="6605" max="6605" width="0" style="27" hidden="1" customWidth="1"/>
    <col min="6606" max="6849" width="9.140625" style="27"/>
    <col min="6850" max="6850" width="0" style="27" hidden="1" customWidth="1"/>
    <col min="6851" max="6851" width="45.42578125" style="27" customWidth="1"/>
    <col min="6852" max="6852" width="4.42578125" style="27" customWidth="1"/>
    <col min="6853" max="6854" width="6.42578125" style="27" customWidth="1"/>
    <col min="6855" max="6855" width="6.28515625" style="27" customWidth="1"/>
    <col min="6856" max="6857" width="0" style="27" hidden="1" customWidth="1"/>
    <col min="6858" max="6858" width="7.7109375" style="27" customWidth="1"/>
    <col min="6859" max="6859" width="5.42578125" style="27" customWidth="1"/>
    <col min="6860" max="6860" width="17.140625" style="27" customWidth="1"/>
    <col min="6861" max="6861" width="0" style="27" hidden="1" customWidth="1"/>
    <col min="6862" max="7105" width="9.140625" style="27"/>
    <col min="7106" max="7106" width="0" style="27" hidden="1" customWidth="1"/>
    <col min="7107" max="7107" width="45.42578125" style="27" customWidth="1"/>
    <col min="7108" max="7108" width="4.42578125" style="27" customWidth="1"/>
    <col min="7109" max="7110" width="6.42578125" style="27" customWidth="1"/>
    <col min="7111" max="7111" width="6.28515625" style="27" customWidth="1"/>
    <col min="7112" max="7113" width="0" style="27" hidden="1" customWidth="1"/>
    <col min="7114" max="7114" width="7.7109375" style="27" customWidth="1"/>
    <col min="7115" max="7115" width="5.42578125" style="27" customWidth="1"/>
    <col min="7116" max="7116" width="17.140625" style="27" customWidth="1"/>
    <col min="7117" max="7117" width="0" style="27" hidden="1" customWidth="1"/>
    <col min="7118" max="7361" width="9.140625" style="27"/>
    <col min="7362" max="7362" width="0" style="27" hidden="1" customWidth="1"/>
    <col min="7363" max="7363" width="45.42578125" style="27" customWidth="1"/>
    <col min="7364" max="7364" width="4.42578125" style="27" customWidth="1"/>
    <col min="7365" max="7366" width="6.42578125" style="27" customWidth="1"/>
    <col min="7367" max="7367" width="6.28515625" style="27" customWidth="1"/>
    <col min="7368" max="7369" width="0" style="27" hidden="1" customWidth="1"/>
    <col min="7370" max="7370" width="7.7109375" style="27" customWidth="1"/>
    <col min="7371" max="7371" width="5.42578125" style="27" customWidth="1"/>
    <col min="7372" max="7372" width="17.140625" style="27" customWidth="1"/>
    <col min="7373" max="7373" width="0" style="27" hidden="1" customWidth="1"/>
    <col min="7374" max="7617" width="9.140625" style="27"/>
    <col min="7618" max="7618" width="0" style="27" hidden="1" customWidth="1"/>
    <col min="7619" max="7619" width="45.42578125" style="27" customWidth="1"/>
    <col min="7620" max="7620" width="4.42578125" style="27" customWidth="1"/>
    <col min="7621" max="7622" width="6.42578125" style="27" customWidth="1"/>
    <col min="7623" max="7623" width="6.28515625" style="27" customWidth="1"/>
    <col min="7624" max="7625" width="0" style="27" hidden="1" customWidth="1"/>
    <col min="7626" max="7626" width="7.7109375" style="27" customWidth="1"/>
    <col min="7627" max="7627" width="5.42578125" style="27" customWidth="1"/>
    <col min="7628" max="7628" width="17.140625" style="27" customWidth="1"/>
    <col min="7629" max="7629" width="0" style="27" hidden="1" customWidth="1"/>
    <col min="7630" max="7873" width="9.140625" style="27"/>
    <col min="7874" max="7874" width="0" style="27" hidden="1" customWidth="1"/>
    <col min="7875" max="7875" width="45.42578125" style="27" customWidth="1"/>
    <col min="7876" max="7876" width="4.42578125" style="27" customWidth="1"/>
    <col min="7877" max="7878" width="6.42578125" style="27" customWidth="1"/>
    <col min="7879" max="7879" width="6.28515625" style="27" customWidth="1"/>
    <col min="7880" max="7881" width="0" style="27" hidden="1" customWidth="1"/>
    <col min="7882" max="7882" width="7.7109375" style="27" customWidth="1"/>
    <col min="7883" max="7883" width="5.42578125" style="27" customWidth="1"/>
    <col min="7884" max="7884" width="17.140625" style="27" customWidth="1"/>
    <col min="7885" max="7885" width="0" style="27" hidden="1" customWidth="1"/>
    <col min="7886" max="8129" width="9.140625" style="27"/>
    <col min="8130" max="8130" width="0" style="27" hidden="1" customWidth="1"/>
    <col min="8131" max="8131" width="45.42578125" style="27" customWidth="1"/>
    <col min="8132" max="8132" width="4.42578125" style="27" customWidth="1"/>
    <col min="8133" max="8134" width="6.42578125" style="27" customWidth="1"/>
    <col min="8135" max="8135" width="6.28515625" style="27" customWidth="1"/>
    <col min="8136" max="8137" width="0" style="27" hidden="1" customWidth="1"/>
    <col min="8138" max="8138" width="7.7109375" style="27" customWidth="1"/>
    <col min="8139" max="8139" width="5.42578125" style="27" customWidth="1"/>
    <col min="8140" max="8140" width="17.140625" style="27" customWidth="1"/>
    <col min="8141" max="8141" width="0" style="27" hidden="1" customWidth="1"/>
    <col min="8142" max="8385" width="9.140625" style="27"/>
    <col min="8386" max="8386" width="0" style="27" hidden="1" customWidth="1"/>
    <col min="8387" max="8387" width="45.42578125" style="27" customWidth="1"/>
    <col min="8388" max="8388" width="4.42578125" style="27" customWidth="1"/>
    <col min="8389" max="8390" width="6.42578125" style="27" customWidth="1"/>
    <col min="8391" max="8391" width="6.28515625" style="27" customWidth="1"/>
    <col min="8392" max="8393" width="0" style="27" hidden="1" customWidth="1"/>
    <col min="8394" max="8394" width="7.7109375" style="27" customWidth="1"/>
    <col min="8395" max="8395" width="5.42578125" style="27" customWidth="1"/>
    <col min="8396" max="8396" width="17.140625" style="27" customWidth="1"/>
    <col min="8397" max="8397" width="0" style="27" hidden="1" customWidth="1"/>
    <col min="8398" max="8641" width="9.140625" style="27"/>
    <col min="8642" max="8642" width="0" style="27" hidden="1" customWidth="1"/>
    <col min="8643" max="8643" width="45.42578125" style="27" customWidth="1"/>
    <col min="8644" max="8644" width="4.42578125" style="27" customWidth="1"/>
    <col min="8645" max="8646" width="6.42578125" style="27" customWidth="1"/>
    <col min="8647" max="8647" width="6.28515625" style="27" customWidth="1"/>
    <col min="8648" max="8649" width="0" style="27" hidden="1" customWidth="1"/>
    <col min="8650" max="8650" width="7.7109375" style="27" customWidth="1"/>
    <col min="8651" max="8651" width="5.42578125" style="27" customWidth="1"/>
    <col min="8652" max="8652" width="17.140625" style="27" customWidth="1"/>
    <col min="8653" max="8653" width="0" style="27" hidden="1" customWidth="1"/>
    <col min="8654" max="8897" width="9.140625" style="27"/>
    <col min="8898" max="8898" width="0" style="27" hidden="1" customWidth="1"/>
    <col min="8899" max="8899" width="45.42578125" style="27" customWidth="1"/>
    <col min="8900" max="8900" width="4.42578125" style="27" customWidth="1"/>
    <col min="8901" max="8902" width="6.42578125" style="27" customWidth="1"/>
    <col min="8903" max="8903" width="6.28515625" style="27" customWidth="1"/>
    <col min="8904" max="8905" width="0" style="27" hidden="1" customWidth="1"/>
    <col min="8906" max="8906" width="7.7109375" style="27" customWidth="1"/>
    <col min="8907" max="8907" width="5.42578125" style="27" customWidth="1"/>
    <col min="8908" max="8908" width="17.140625" style="27" customWidth="1"/>
    <col min="8909" max="8909" width="0" style="27" hidden="1" customWidth="1"/>
    <col min="8910" max="9153" width="9.140625" style="27"/>
    <col min="9154" max="9154" width="0" style="27" hidden="1" customWidth="1"/>
    <col min="9155" max="9155" width="45.42578125" style="27" customWidth="1"/>
    <col min="9156" max="9156" width="4.42578125" style="27" customWidth="1"/>
    <col min="9157" max="9158" width="6.42578125" style="27" customWidth="1"/>
    <col min="9159" max="9159" width="6.28515625" style="27" customWidth="1"/>
    <col min="9160" max="9161" width="0" style="27" hidden="1" customWidth="1"/>
    <col min="9162" max="9162" width="7.7109375" style="27" customWidth="1"/>
    <col min="9163" max="9163" width="5.42578125" style="27" customWidth="1"/>
    <col min="9164" max="9164" width="17.140625" style="27" customWidth="1"/>
    <col min="9165" max="9165" width="0" style="27" hidden="1" customWidth="1"/>
    <col min="9166" max="9409" width="9.140625" style="27"/>
    <col min="9410" max="9410" width="0" style="27" hidden="1" customWidth="1"/>
    <col min="9411" max="9411" width="45.42578125" style="27" customWidth="1"/>
    <col min="9412" max="9412" width="4.42578125" style="27" customWidth="1"/>
    <col min="9413" max="9414" width="6.42578125" style="27" customWidth="1"/>
    <col min="9415" max="9415" width="6.28515625" style="27" customWidth="1"/>
    <col min="9416" max="9417" width="0" style="27" hidden="1" customWidth="1"/>
    <col min="9418" max="9418" width="7.7109375" style="27" customWidth="1"/>
    <col min="9419" max="9419" width="5.42578125" style="27" customWidth="1"/>
    <col min="9420" max="9420" width="17.140625" style="27" customWidth="1"/>
    <col min="9421" max="9421" width="0" style="27" hidden="1" customWidth="1"/>
    <col min="9422" max="9665" width="9.140625" style="27"/>
    <col min="9666" max="9666" width="0" style="27" hidden="1" customWidth="1"/>
    <col min="9667" max="9667" width="45.42578125" style="27" customWidth="1"/>
    <col min="9668" max="9668" width="4.42578125" style="27" customWidth="1"/>
    <col min="9669" max="9670" width="6.42578125" style="27" customWidth="1"/>
    <col min="9671" max="9671" width="6.28515625" style="27" customWidth="1"/>
    <col min="9672" max="9673" width="0" style="27" hidden="1" customWidth="1"/>
    <col min="9674" max="9674" width="7.7109375" style="27" customWidth="1"/>
    <col min="9675" max="9675" width="5.42578125" style="27" customWidth="1"/>
    <col min="9676" max="9676" width="17.140625" style="27" customWidth="1"/>
    <col min="9677" max="9677" width="0" style="27" hidden="1" customWidth="1"/>
    <col min="9678" max="9921" width="9.140625" style="27"/>
    <col min="9922" max="9922" width="0" style="27" hidden="1" customWidth="1"/>
    <col min="9923" max="9923" width="45.42578125" style="27" customWidth="1"/>
    <col min="9924" max="9924" width="4.42578125" style="27" customWidth="1"/>
    <col min="9925" max="9926" width="6.42578125" style="27" customWidth="1"/>
    <col min="9927" max="9927" width="6.28515625" style="27" customWidth="1"/>
    <col min="9928" max="9929" width="0" style="27" hidden="1" customWidth="1"/>
    <col min="9930" max="9930" width="7.7109375" style="27" customWidth="1"/>
    <col min="9931" max="9931" width="5.42578125" style="27" customWidth="1"/>
    <col min="9932" max="9932" width="17.140625" style="27" customWidth="1"/>
    <col min="9933" max="9933" width="0" style="27" hidden="1" customWidth="1"/>
    <col min="9934" max="10177" width="9.140625" style="27"/>
    <col min="10178" max="10178" width="0" style="27" hidden="1" customWidth="1"/>
    <col min="10179" max="10179" width="45.42578125" style="27" customWidth="1"/>
    <col min="10180" max="10180" width="4.42578125" style="27" customWidth="1"/>
    <col min="10181" max="10182" width="6.42578125" style="27" customWidth="1"/>
    <col min="10183" max="10183" width="6.28515625" style="27" customWidth="1"/>
    <col min="10184" max="10185" width="0" style="27" hidden="1" customWidth="1"/>
    <col min="10186" max="10186" width="7.7109375" style="27" customWidth="1"/>
    <col min="10187" max="10187" width="5.42578125" style="27" customWidth="1"/>
    <col min="10188" max="10188" width="17.140625" style="27" customWidth="1"/>
    <col min="10189" max="10189" width="0" style="27" hidden="1" customWidth="1"/>
    <col min="10190" max="10433" width="9.140625" style="27"/>
    <col min="10434" max="10434" width="0" style="27" hidden="1" customWidth="1"/>
    <col min="10435" max="10435" width="45.42578125" style="27" customWidth="1"/>
    <col min="10436" max="10436" width="4.42578125" style="27" customWidth="1"/>
    <col min="10437" max="10438" width="6.42578125" style="27" customWidth="1"/>
    <col min="10439" max="10439" width="6.28515625" style="27" customWidth="1"/>
    <col min="10440" max="10441" width="0" style="27" hidden="1" customWidth="1"/>
    <col min="10442" max="10442" width="7.7109375" style="27" customWidth="1"/>
    <col min="10443" max="10443" width="5.42578125" style="27" customWidth="1"/>
    <col min="10444" max="10444" width="17.140625" style="27" customWidth="1"/>
    <col min="10445" max="10445" width="0" style="27" hidden="1" customWidth="1"/>
    <col min="10446" max="10689" width="9.140625" style="27"/>
    <col min="10690" max="10690" width="0" style="27" hidden="1" customWidth="1"/>
    <col min="10691" max="10691" width="45.42578125" style="27" customWidth="1"/>
    <col min="10692" max="10692" width="4.42578125" style="27" customWidth="1"/>
    <col min="10693" max="10694" width="6.42578125" style="27" customWidth="1"/>
    <col min="10695" max="10695" width="6.28515625" style="27" customWidth="1"/>
    <col min="10696" max="10697" width="0" style="27" hidden="1" customWidth="1"/>
    <col min="10698" max="10698" width="7.7109375" style="27" customWidth="1"/>
    <col min="10699" max="10699" width="5.42578125" style="27" customWidth="1"/>
    <col min="10700" max="10700" width="17.140625" style="27" customWidth="1"/>
    <col min="10701" max="10701" width="0" style="27" hidden="1" customWidth="1"/>
    <col min="10702" max="10945" width="9.140625" style="27"/>
    <col min="10946" max="10946" width="0" style="27" hidden="1" customWidth="1"/>
    <col min="10947" max="10947" width="45.42578125" style="27" customWidth="1"/>
    <col min="10948" max="10948" width="4.42578125" style="27" customWidth="1"/>
    <col min="10949" max="10950" width="6.42578125" style="27" customWidth="1"/>
    <col min="10951" max="10951" width="6.28515625" style="27" customWidth="1"/>
    <col min="10952" max="10953" width="0" style="27" hidden="1" customWidth="1"/>
    <col min="10954" max="10954" width="7.7109375" style="27" customWidth="1"/>
    <col min="10955" max="10955" width="5.42578125" style="27" customWidth="1"/>
    <col min="10956" max="10956" width="17.140625" style="27" customWidth="1"/>
    <col min="10957" max="10957" width="0" style="27" hidden="1" customWidth="1"/>
    <col min="10958" max="11201" width="9.140625" style="27"/>
    <col min="11202" max="11202" width="0" style="27" hidden="1" customWidth="1"/>
    <col min="11203" max="11203" width="45.42578125" style="27" customWidth="1"/>
    <col min="11204" max="11204" width="4.42578125" style="27" customWidth="1"/>
    <col min="11205" max="11206" width="6.42578125" style="27" customWidth="1"/>
    <col min="11207" max="11207" width="6.28515625" style="27" customWidth="1"/>
    <col min="11208" max="11209" width="0" style="27" hidden="1" customWidth="1"/>
    <col min="11210" max="11210" width="7.7109375" style="27" customWidth="1"/>
    <col min="11211" max="11211" width="5.42578125" style="27" customWidth="1"/>
    <col min="11212" max="11212" width="17.140625" style="27" customWidth="1"/>
    <col min="11213" max="11213" width="0" style="27" hidden="1" customWidth="1"/>
    <col min="11214" max="11457" width="9.140625" style="27"/>
    <col min="11458" max="11458" width="0" style="27" hidden="1" customWidth="1"/>
    <col min="11459" max="11459" width="45.42578125" style="27" customWidth="1"/>
    <col min="11460" max="11460" width="4.42578125" style="27" customWidth="1"/>
    <col min="11461" max="11462" width="6.42578125" style="27" customWidth="1"/>
    <col min="11463" max="11463" width="6.28515625" style="27" customWidth="1"/>
    <col min="11464" max="11465" width="0" style="27" hidden="1" customWidth="1"/>
    <col min="11466" max="11466" width="7.7109375" style="27" customWidth="1"/>
    <col min="11467" max="11467" width="5.42578125" style="27" customWidth="1"/>
    <col min="11468" max="11468" width="17.140625" style="27" customWidth="1"/>
    <col min="11469" max="11469" width="0" style="27" hidden="1" customWidth="1"/>
    <col min="11470" max="11713" width="9.140625" style="27"/>
    <col min="11714" max="11714" width="0" style="27" hidden="1" customWidth="1"/>
    <col min="11715" max="11715" width="45.42578125" style="27" customWidth="1"/>
    <col min="11716" max="11716" width="4.42578125" style="27" customWidth="1"/>
    <col min="11717" max="11718" width="6.42578125" style="27" customWidth="1"/>
    <col min="11719" max="11719" width="6.28515625" style="27" customWidth="1"/>
    <col min="11720" max="11721" width="0" style="27" hidden="1" customWidth="1"/>
    <col min="11722" max="11722" width="7.7109375" style="27" customWidth="1"/>
    <col min="11723" max="11723" width="5.42578125" style="27" customWidth="1"/>
    <col min="11724" max="11724" width="17.140625" style="27" customWidth="1"/>
    <col min="11725" max="11725" width="0" style="27" hidden="1" customWidth="1"/>
    <col min="11726" max="11969" width="9.140625" style="27"/>
    <col min="11970" max="11970" width="0" style="27" hidden="1" customWidth="1"/>
    <col min="11971" max="11971" width="45.42578125" style="27" customWidth="1"/>
    <col min="11972" max="11972" width="4.42578125" style="27" customWidth="1"/>
    <col min="11973" max="11974" width="6.42578125" style="27" customWidth="1"/>
    <col min="11975" max="11975" width="6.28515625" style="27" customWidth="1"/>
    <col min="11976" max="11977" width="0" style="27" hidden="1" customWidth="1"/>
    <col min="11978" max="11978" width="7.7109375" style="27" customWidth="1"/>
    <col min="11979" max="11979" width="5.42578125" style="27" customWidth="1"/>
    <col min="11980" max="11980" width="17.140625" style="27" customWidth="1"/>
    <col min="11981" max="11981" width="0" style="27" hidden="1" customWidth="1"/>
    <col min="11982" max="12225" width="9.140625" style="27"/>
    <col min="12226" max="12226" width="0" style="27" hidden="1" customWidth="1"/>
    <col min="12227" max="12227" width="45.42578125" style="27" customWidth="1"/>
    <col min="12228" max="12228" width="4.42578125" style="27" customWidth="1"/>
    <col min="12229" max="12230" width="6.42578125" style="27" customWidth="1"/>
    <col min="12231" max="12231" width="6.28515625" style="27" customWidth="1"/>
    <col min="12232" max="12233" width="0" style="27" hidden="1" customWidth="1"/>
    <col min="12234" max="12234" width="7.7109375" style="27" customWidth="1"/>
    <col min="12235" max="12235" width="5.42578125" style="27" customWidth="1"/>
    <col min="12236" max="12236" width="17.140625" style="27" customWidth="1"/>
    <col min="12237" max="12237" width="0" style="27" hidden="1" customWidth="1"/>
    <col min="12238" max="12481" width="9.140625" style="27"/>
    <col min="12482" max="12482" width="0" style="27" hidden="1" customWidth="1"/>
    <col min="12483" max="12483" width="45.42578125" style="27" customWidth="1"/>
    <col min="12484" max="12484" width="4.42578125" style="27" customWidth="1"/>
    <col min="12485" max="12486" width="6.42578125" style="27" customWidth="1"/>
    <col min="12487" max="12487" width="6.28515625" style="27" customWidth="1"/>
    <col min="12488" max="12489" width="0" style="27" hidden="1" customWidth="1"/>
    <col min="12490" max="12490" width="7.7109375" style="27" customWidth="1"/>
    <col min="12491" max="12491" width="5.42578125" style="27" customWidth="1"/>
    <col min="12492" max="12492" width="17.140625" style="27" customWidth="1"/>
    <col min="12493" max="12493" width="0" style="27" hidden="1" customWidth="1"/>
    <col min="12494" max="12737" width="9.140625" style="27"/>
    <col min="12738" max="12738" width="0" style="27" hidden="1" customWidth="1"/>
    <col min="12739" max="12739" width="45.42578125" style="27" customWidth="1"/>
    <col min="12740" max="12740" width="4.42578125" style="27" customWidth="1"/>
    <col min="12741" max="12742" width="6.42578125" style="27" customWidth="1"/>
    <col min="12743" max="12743" width="6.28515625" style="27" customWidth="1"/>
    <col min="12744" max="12745" width="0" style="27" hidden="1" customWidth="1"/>
    <col min="12746" max="12746" width="7.7109375" style="27" customWidth="1"/>
    <col min="12747" max="12747" width="5.42578125" style="27" customWidth="1"/>
    <col min="12748" max="12748" width="17.140625" style="27" customWidth="1"/>
    <col min="12749" max="12749" width="0" style="27" hidden="1" customWidth="1"/>
    <col min="12750" max="12993" width="9.140625" style="27"/>
    <col min="12994" max="12994" width="0" style="27" hidden="1" customWidth="1"/>
    <col min="12995" max="12995" width="45.42578125" style="27" customWidth="1"/>
    <col min="12996" max="12996" width="4.42578125" style="27" customWidth="1"/>
    <col min="12997" max="12998" width="6.42578125" style="27" customWidth="1"/>
    <col min="12999" max="12999" width="6.28515625" style="27" customWidth="1"/>
    <col min="13000" max="13001" width="0" style="27" hidden="1" customWidth="1"/>
    <col min="13002" max="13002" width="7.7109375" style="27" customWidth="1"/>
    <col min="13003" max="13003" width="5.42578125" style="27" customWidth="1"/>
    <col min="13004" max="13004" width="17.140625" style="27" customWidth="1"/>
    <col min="13005" max="13005" width="0" style="27" hidden="1" customWidth="1"/>
    <col min="13006" max="13249" width="9.140625" style="27"/>
    <col min="13250" max="13250" width="0" style="27" hidden="1" customWidth="1"/>
    <col min="13251" max="13251" width="45.42578125" style="27" customWidth="1"/>
    <col min="13252" max="13252" width="4.42578125" style="27" customWidth="1"/>
    <col min="13253" max="13254" width="6.42578125" style="27" customWidth="1"/>
    <col min="13255" max="13255" width="6.28515625" style="27" customWidth="1"/>
    <col min="13256" max="13257" width="0" style="27" hidden="1" customWidth="1"/>
    <col min="13258" max="13258" width="7.7109375" style="27" customWidth="1"/>
    <col min="13259" max="13259" width="5.42578125" style="27" customWidth="1"/>
    <col min="13260" max="13260" width="17.140625" style="27" customWidth="1"/>
    <col min="13261" max="13261" width="0" style="27" hidden="1" customWidth="1"/>
    <col min="13262" max="13505" width="9.140625" style="27"/>
    <col min="13506" max="13506" width="0" style="27" hidden="1" customWidth="1"/>
    <col min="13507" max="13507" width="45.42578125" style="27" customWidth="1"/>
    <col min="13508" max="13508" width="4.42578125" style="27" customWidth="1"/>
    <col min="13509" max="13510" width="6.42578125" style="27" customWidth="1"/>
    <col min="13511" max="13511" width="6.28515625" style="27" customWidth="1"/>
    <col min="13512" max="13513" width="0" style="27" hidden="1" customWidth="1"/>
    <col min="13514" max="13514" width="7.7109375" style="27" customWidth="1"/>
    <col min="13515" max="13515" width="5.42578125" style="27" customWidth="1"/>
    <col min="13516" max="13516" width="17.140625" style="27" customWidth="1"/>
    <col min="13517" max="13517" width="0" style="27" hidden="1" customWidth="1"/>
    <col min="13518" max="13761" width="9.140625" style="27"/>
    <col min="13762" max="13762" width="0" style="27" hidden="1" customWidth="1"/>
    <col min="13763" max="13763" width="45.42578125" style="27" customWidth="1"/>
    <col min="13764" max="13764" width="4.42578125" style="27" customWidth="1"/>
    <col min="13765" max="13766" width="6.42578125" style="27" customWidth="1"/>
    <col min="13767" max="13767" width="6.28515625" style="27" customWidth="1"/>
    <col min="13768" max="13769" width="0" style="27" hidden="1" customWidth="1"/>
    <col min="13770" max="13770" width="7.7109375" style="27" customWidth="1"/>
    <col min="13771" max="13771" width="5.42578125" style="27" customWidth="1"/>
    <col min="13772" max="13772" width="17.140625" style="27" customWidth="1"/>
    <col min="13773" max="13773" width="0" style="27" hidden="1" customWidth="1"/>
    <col min="13774" max="14017" width="9.140625" style="27"/>
    <col min="14018" max="14018" width="0" style="27" hidden="1" customWidth="1"/>
    <col min="14019" max="14019" width="45.42578125" style="27" customWidth="1"/>
    <col min="14020" max="14020" width="4.42578125" style="27" customWidth="1"/>
    <col min="14021" max="14022" width="6.42578125" style="27" customWidth="1"/>
    <col min="14023" max="14023" width="6.28515625" style="27" customWidth="1"/>
    <col min="14024" max="14025" width="0" style="27" hidden="1" customWidth="1"/>
    <col min="14026" max="14026" width="7.7109375" style="27" customWidth="1"/>
    <col min="14027" max="14027" width="5.42578125" style="27" customWidth="1"/>
    <col min="14028" max="14028" width="17.140625" style="27" customWidth="1"/>
    <col min="14029" max="14029" width="0" style="27" hidden="1" customWidth="1"/>
    <col min="14030" max="14273" width="9.140625" style="27"/>
    <col min="14274" max="14274" width="0" style="27" hidden="1" customWidth="1"/>
    <col min="14275" max="14275" width="45.42578125" style="27" customWidth="1"/>
    <col min="14276" max="14276" width="4.42578125" style="27" customWidth="1"/>
    <col min="14277" max="14278" width="6.42578125" style="27" customWidth="1"/>
    <col min="14279" max="14279" width="6.28515625" style="27" customWidth="1"/>
    <col min="14280" max="14281" width="0" style="27" hidden="1" customWidth="1"/>
    <col min="14282" max="14282" width="7.7109375" style="27" customWidth="1"/>
    <col min="14283" max="14283" width="5.42578125" style="27" customWidth="1"/>
    <col min="14284" max="14284" width="17.140625" style="27" customWidth="1"/>
    <col min="14285" max="14285" width="0" style="27" hidden="1" customWidth="1"/>
    <col min="14286" max="14529" width="9.140625" style="27"/>
    <col min="14530" max="14530" width="0" style="27" hidden="1" customWidth="1"/>
    <col min="14531" max="14531" width="45.42578125" style="27" customWidth="1"/>
    <col min="14532" max="14532" width="4.42578125" style="27" customWidth="1"/>
    <col min="14533" max="14534" width="6.42578125" style="27" customWidth="1"/>
    <col min="14535" max="14535" width="6.28515625" style="27" customWidth="1"/>
    <col min="14536" max="14537" width="0" style="27" hidden="1" customWidth="1"/>
    <col min="14538" max="14538" width="7.7109375" style="27" customWidth="1"/>
    <col min="14539" max="14539" width="5.42578125" style="27" customWidth="1"/>
    <col min="14540" max="14540" width="17.140625" style="27" customWidth="1"/>
    <col min="14541" max="14541" width="0" style="27" hidden="1" customWidth="1"/>
    <col min="14542" max="14785" width="9.140625" style="27"/>
    <col min="14786" max="14786" width="0" style="27" hidden="1" customWidth="1"/>
    <col min="14787" max="14787" width="45.42578125" style="27" customWidth="1"/>
    <col min="14788" max="14788" width="4.42578125" style="27" customWidth="1"/>
    <col min="14789" max="14790" width="6.42578125" style="27" customWidth="1"/>
    <col min="14791" max="14791" width="6.28515625" style="27" customWidth="1"/>
    <col min="14792" max="14793" width="0" style="27" hidden="1" customWidth="1"/>
    <col min="14794" max="14794" width="7.7109375" style="27" customWidth="1"/>
    <col min="14795" max="14795" width="5.42578125" style="27" customWidth="1"/>
    <col min="14796" max="14796" width="17.140625" style="27" customWidth="1"/>
    <col min="14797" max="14797" width="0" style="27" hidden="1" customWidth="1"/>
    <col min="14798" max="15041" width="9.140625" style="27"/>
    <col min="15042" max="15042" width="0" style="27" hidden="1" customWidth="1"/>
    <col min="15043" max="15043" width="45.42578125" style="27" customWidth="1"/>
    <col min="15044" max="15044" width="4.42578125" style="27" customWidth="1"/>
    <col min="15045" max="15046" width="6.42578125" style="27" customWidth="1"/>
    <col min="15047" max="15047" width="6.28515625" style="27" customWidth="1"/>
    <col min="15048" max="15049" width="0" style="27" hidden="1" customWidth="1"/>
    <col min="15050" max="15050" width="7.7109375" style="27" customWidth="1"/>
    <col min="15051" max="15051" width="5.42578125" style="27" customWidth="1"/>
    <col min="15052" max="15052" width="17.140625" style="27" customWidth="1"/>
    <col min="15053" max="15053" width="0" style="27" hidden="1" customWidth="1"/>
    <col min="15054" max="15297" width="9.140625" style="27"/>
    <col min="15298" max="15298" width="0" style="27" hidden="1" customWidth="1"/>
    <col min="15299" max="15299" width="45.42578125" style="27" customWidth="1"/>
    <col min="15300" max="15300" width="4.42578125" style="27" customWidth="1"/>
    <col min="15301" max="15302" width="6.42578125" style="27" customWidth="1"/>
    <col min="15303" max="15303" width="6.28515625" style="27" customWidth="1"/>
    <col min="15304" max="15305" width="0" style="27" hidden="1" customWidth="1"/>
    <col min="15306" max="15306" width="7.7109375" style="27" customWidth="1"/>
    <col min="15307" max="15307" width="5.42578125" style="27" customWidth="1"/>
    <col min="15308" max="15308" width="17.140625" style="27" customWidth="1"/>
    <col min="15309" max="15309" width="0" style="27" hidden="1" customWidth="1"/>
    <col min="15310" max="15553" width="9.140625" style="27"/>
    <col min="15554" max="15554" width="0" style="27" hidden="1" customWidth="1"/>
    <col min="15555" max="15555" width="45.42578125" style="27" customWidth="1"/>
    <col min="15556" max="15556" width="4.42578125" style="27" customWidth="1"/>
    <col min="15557" max="15558" width="6.42578125" style="27" customWidth="1"/>
    <col min="15559" max="15559" width="6.28515625" style="27" customWidth="1"/>
    <col min="15560" max="15561" width="0" style="27" hidden="1" customWidth="1"/>
    <col min="15562" max="15562" width="7.7109375" style="27" customWidth="1"/>
    <col min="15563" max="15563" width="5.42578125" style="27" customWidth="1"/>
    <col min="15564" max="15564" width="17.140625" style="27" customWidth="1"/>
    <col min="15565" max="15565" width="0" style="27" hidden="1" customWidth="1"/>
    <col min="15566" max="15809" width="9.140625" style="27"/>
    <col min="15810" max="15810" width="0" style="27" hidden="1" customWidth="1"/>
    <col min="15811" max="15811" width="45.42578125" style="27" customWidth="1"/>
    <col min="15812" max="15812" width="4.42578125" style="27" customWidth="1"/>
    <col min="15813" max="15814" width="6.42578125" style="27" customWidth="1"/>
    <col min="15815" max="15815" width="6.28515625" style="27" customWidth="1"/>
    <col min="15816" max="15817" width="0" style="27" hidden="1" customWidth="1"/>
    <col min="15818" max="15818" width="7.7109375" style="27" customWidth="1"/>
    <col min="15819" max="15819" width="5.42578125" style="27" customWidth="1"/>
    <col min="15820" max="15820" width="17.140625" style="27" customWidth="1"/>
    <col min="15821" max="15821" width="0" style="27" hidden="1" customWidth="1"/>
    <col min="15822" max="16065" width="9.140625" style="27"/>
    <col min="16066" max="16066" width="0" style="27" hidden="1" customWidth="1"/>
    <col min="16067" max="16067" width="45.42578125" style="27" customWidth="1"/>
    <col min="16068" max="16068" width="4.42578125" style="27" customWidth="1"/>
    <col min="16069" max="16070" width="6.42578125" style="27" customWidth="1"/>
    <col min="16071" max="16071" width="6.28515625" style="27" customWidth="1"/>
    <col min="16072" max="16073" width="0" style="27" hidden="1" customWidth="1"/>
    <col min="16074" max="16074" width="7.7109375" style="27" customWidth="1"/>
    <col min="16075" max="16075" width="5.42578125" style="27" customWidth="1"/>
    <col min="16076" max="16076" width="17.140625" style="27" customWidth="1"/>
    <col min="16077" max="16077" width="0" style="27" hidden="1" customWidth="1"/>
    <col min="16078" max="16321" width="9.140625" style="27"/>
    <col min="16322" max="16359" width="9.140625" style="27" customWidth="1"/>
    <col min="16360" max="16384" width="9.140625" style="27"/>
  </cols>
  <sheetData>
    <row r="1" spans="1:12" ht="15" customHeight="1" x14ac:dyDescent="0.25">
      <c r="E1" s="132" t="s">
        <v>266</v>
      </c>
      <c r="F1" s="132"/>
      <c r="G1" s="132"/>
      <c r="H1" s="132"/>
      <c r="I1" s="132"/>
      <c r="K1" s="102"/>
      <c r="L1" s="102"/>
    </row>
    <row r="2" spans="1:12" ht="15" customHeight="1" x14ac:dyDescent="0.2">
      <c r="E2" s="135" t="s">
        <v>64</v>
      </c>
      <c r="F2" s="135"/>
      <c r="G2" s="135"/>
      <c r="H2" s="135"/>
      <c r="I2" s="135"/>
      <c r="J2" s="135"/>
      <c r="K2" s="101"/>
      <c r="L2" s="101"/>
    </row>
    <row r="3" spans="1:12" ht="15" customHeight="1" x14ac:dyDescent="0.2">
      <c r="E3" s="135" t="str">
        <f>Решение!A8</f>
        <v>от 07.08.2018 года №3-147</v>
      </c>
      <c r="F3" s="135"/>
      <c r="G3" s="135"/>
      <c r="H3" s="135"/>
      <c r="I3" s="135"/>
      <c r="J3" s="135"/>
      <c r="K3" s="101"/>
      <c r="L3" s="101"/>
    </row>
    <row r="4" spans="1:12" ht="101.25" customHeight="1" x14ac:dyDescent="0.2">
      <c r="E4" s="135" t="s">
        <v>322</v>
      </c>
      <c r="F4" s="135"/>
      <c r="G4" s="135"/>
      <c r="H4" s="135"/>
      <c r="I4" s="135"/>
      <c r="J4" s="135"/>
      <c r="K4" s="101"/>
      <c r="L4" s="101"/>
    </row>
    <row r="5" spans="1:12" ht="15" x14ac:dyDescent="0.2">
      <c r="E5" s="135"/>
      <c r="F5" s="135"/>
      <c r="G5" s="135"/>
      <c r="H5" s="135"/>
      <c r="I5" s="135"/>
      <c r="J5" s="135"/>
    </row>
    <row r="6" spans="1:12" ht="12.75" customHeight="1" x14ac:dyDescent="0.2">
      <c r="E6" s="135" t="s">
        <v>302</v>
      </c>
      <c r="F6" s="135"/>
      <c r="G6" s="135"/>
      <c r="H6" s="135"/>
      <c r="I6" s="135"/>
      <c r="J6" s="135"/>
    </row>
    <row r="7" spans="1:12" ht="12.75" customHeight="1" x14ac:dyDescent="0.2">
      <c r="E7" s="135" t="s">
        <v>64</v>
      </c>
      <c r="F7" s="135"/>
      <c r="G7" s="135"/>
      <c r="H7" s="135"/>
      <c r="I7" s="135"/>
      <c r="J7" s="135"/>
    </row>
    <row r="8" spans="1:12" ht="12.75" customHeight="1" x14ac:dyDescent="0.2">
      <c r="E8" s="135" t="s">
        <v>184</v>
      </c>
      <c r="F8" s="135"/>
      <c r="G8" s="135"/>
      <c r="H8" s="135"/>
      <c r="I8" s="135"/>
      <c r="J8" s="135"/>
    </row>
    <row r="9" spans="1:12" ht="58.5" customHeight="1" x14ac:dyDescent="0.2">
      <c r="E9" s="135" t="s">
        <v>185</v>
      </c>
      <c r="F9" s="135"/>
      <c r="G9" s="135"/>
      <c r="H9" s="135"/>
      <c r="I9" s="135"/>
      <c r="J9" s="135"/>
    </row>
    <row r="12" spans="1:12" ht="64.5" customHeight="1" x14ac:dyDescent="0.2">
      <c r="A12" s="152" t="s">
        <v>268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2" x14ac:dyDescent="0.2">
      <c r="A13" s="9"/>
      <c r="B13" s="9"/>
      <c r="C13" s="9"/>
      <c r="D13" s="9"/>
      <c r="E13" s="9"/>
      <c r="F13" s="9"/>
      <c r="G13" s="9"/>
      <c r="J13" s="104" t="s">
        <v>39</v>
      </c>
    </row>
    <row r="14" spans="1:12" x14ac:dyDescent="0.2">
      <c r="A14" s="153" t="s">
        <v>38</v>
      </c>
      <c r="B14" s="153" t="s">
        <v>255</v>
      </c>
      <c r="C14" s="153" t="s">
        <v>256</v>
      </c>
      <c r="D14" s="153" t="s">
        <v>257</v>
      </c>
      <c r="E14" s="155" t="s">
        <v>37</v>
      </c>
      <c r="F14" s="155" t="s">
        <v>258</v>
      </c>
      <c r="G14" s="155" t="s">
        <v>33</v>
      </c>
      <c r="H14" s="157" t="s">
        <v>259</v>
      </c>
      <c r="I14" s="157" t="s">
        <v>260</v>
      </c>
      <c r="J14" s="159" t="s">
        <v>261</v>
      </c>
    </row>
    <row r="15" spans="1:12" x14ac:dyDescent="0.2">
      <c r="A15" s="154"/>
      <c r="B15" s="154"/>
      <c r="C15" s="154"/>
      <c r="D15" s="154"/>
      <c r="E15" s="156"/>
      <c r="F15" s="156"/>
      <c r="G15" s="156"/>
      <c r="H15" s="158"/>
      <c r="I15" s="158"/>
      <c r="J15" s="160"/>
    </row>
    <row r="16" spans="1:12" x14ac:dyDescent="0.2">
      <c r="A16" s="79" t="s">
        <v>67</v>
      </c>
      <c r="B16" s="79" t="s">
        <v>68</v>
      </c>
      <c r="C16" s="79" t="s">
        <v>262</v>
      </c>
      <c r="D16" s="79" t="s">
        <v>263</v>
      </c>
      <c r="E16" s="96">
        <v>5</v>
      </c>
      <c r="F16" s="96">
        <v>6</v>
      </c>
      <c r="G16" s="96">
        <v>7</v>
      </c>
      <c r="H16" s="83">
        <v>8</v>
      </c>
      <c r="I16" s="83">
        <v>9</v>
      </c>
      <c r="J16" s="105">
        <v>10</v>
      </c>
    </row>
    <row r="17" spans="1:10" s="110" customFormat="1" ht="31.5" x14ac:dyDescent="0.25">
      <c r="A17" s="106" t="s">
        <v>264</v>
      </c>
      <c r="B17" s="107" t="s">
        <v>32</v>
      </c>
      <c r="C17" s="107" t="s">
        <v>265</v>
      </c>
      <c r="D17" s="107" t="s">
        <v>28</v>
      </c>
      <c r="E17" s="108" t="s">
        <v>41</v>
      </c>
      <c r="F17" s="108"/>
      <c r="G17" s="108"/>
      <c r="H17" s="109">
        <f>H24+H33+H36+H39+H42+H27+H21+H18+H30</f>
        <v>4150674.5</v>
      </c>
      <c r="I17" s="109"/>
      <c r="J17" s="109"/>
    </row>
    <row r="18" spans="1:10" s="110" customFormat="1" ht="31.5" x14ac:dyDescent="0.25">
      <c r="A18" s="54" t="s">
        <v>173</v>
      </c>
      <c r="B18" s="116" t="s">
        <v>32</v>
      </c>
      <c r="C18" s="116" t="s">
        <v>265</v>
      </c>
      <c r="D18" s="116" t="s">
        <v>28</v>
      </c>
      <c r="E18" s="117" t="s">
        <v>41</v>
      </c>
      <c r="F18" s="124" t="s">
        <v>318</v>
      </c>
      <c r="G18" s="117"/>
      <c r="H18" s="118">
        <f>H19</f>
        <v>-90000</v>
      </c>
      <c r="I18" s="109"/>
      <c r="J18" s="109"/>
    </row>
    <row r="19" spans="1:10" s="110" customFormat="1" ht="31.5" x14ac:dyDescent="0.25">
      <c r="A19" s="63" t="s">
        <v>230</v>
      </c>
      <c r="B19" s="121" t="s">
        <v>32</v>
      </c>
      <c r="C19" s="121" t="s">
        <v>265</v>
      </c>
      <c r="D19" s="121" t="s">
        <v>28</v>
      </c>
      <c r="E19" s="122" t="s">
        <v>41</v>
      </c>
      <c r="F19" s="125" t="s">
        <v>318</v>
      </c>
      <c r="G19" s="122" t="s">
        <v>175</v>
      </c>
      <c r="H19" s="123">
        <f>H20</f>
        <v>-90000</v>
      </c>
      <c r="I19" s="115"/>
      <c r="J19" s="115"/>
    </row>
    <row r="20" spans="1:10" s="110" customFormat="1" ht="15.75" x14ac:dyDescent="0.25">
      <c r="A20" s="63" t="s">
        <v>176</v>
      </c>
      <c r="B20" s="121" t="s">
        <v>32</v>
      </c>
      <c r="C20" s="121" t="s">
        <v>265</v>
      </c>
      <c r="D20" s="121" t="s">
        <v>28</v>
      </c>
      <c r="E20" s="122" t="s">
        <v>41</v>
      </c>
      <c r="F20" s="125" t="s">
        <v>318</v>
      </c>
      <c r="G20" s="122" t="s">
        <v>174</v>
      </c>
      <c r="H20" s="123">
        <v>-90000</v>
      </c>
      <c r="I20" s="115"/>
      <c r="J20" s="115"/>
    </row>
    <row r="21" spans="1:10" s="119" customFormat="1" ht="31.5" x14ac:dyDescent="0.25">
      <c r="A21" s="54" t="s">
        <v>173</v>
      </c>
      <c r="B21" s="116" t="s">
        <v>32</v>
      </c>
      <c r="C21" s="116" t="s">
        <v>265</v>
      </c>
      <c r="D21" s="116" t="s">
        <v>28</v>
      </c>
      <c r="E21" s="117" t="s">
        <v>41</v>
      </c>
      <c r="F21" s="1" t="s">
        <v>317</v>
      </c>
      <c r="G21" s="117"/>
      <c r="H21" s="118">
        <f>H22</f>
        <v>2035327.5</v>
      </c>
      <c r="I21" s="118"/>
      <c r="J21" s="118"/>
    </row>
    <row r="22" spans="1:10" s="120" customFormat="1" ht="31.5" x14ac:dyDescent="0.25">
      <c r="A22" s="63" t="s">
        <v>230</v>
      </c>
      <c r="B22" s="121" t="s">
        <v>32</v>
      </c>
      <c r="C22" s="121" t="s">
        <v>265</v>
      </c>
      <c r="D22" s="121" t="s">
        <v>28</v>
      </c>
      <c r="E22" s="122" t="s">
        <v>41</v>
      </c>
      <c r="F22" s="4" t="s">
        <v>317</v>
      </c>
      <c r="G22" s="122" t="s">
        <v>175</v>
      </c>
      <c r="H22" s="123">
        <f>H23</f>
        <v>2035327.5</v>
      </c>
      <c r="I22" s="123"/>
      <c r="J22" s="123"/>
    </row>
    <row r="23" spans="1:10" s="120" customFormat="1" ht="15.75" x14ac:dyDescent="0.25">
      <c r="A23" s="63" t="s">
        <v>176</v>
      </c>
      <c r="B23" s="121" t="s">
        <v>32</v>
      </c>
      <c r="C23" s="121" t="s">
        <v>265</v>
      </c>
      <c r="D23" s="121" t="s">
        <v>28</v>
      </c>
      <c r="E23" s="122" t="s">
        <v>41</v>
      </c>
      <c r="F23" s="4" t="s">
        <v>317</v>
      </c>
      <c r="G23" s="122" t="s">
        <v>174</v>
      </c>
      <c r="H23" s="123">
        <v>2035327.5</v>
      </c>
      <c r="I23" s="123"/>
      <c r="J23" s="123"/>
    </row>
    <row r="24" spans="1:10" s="112" customFormat="1" ht="31.5" x14ac:dyDescent="0.25">
      <c r="A24" s="59" t="s">
        <v>275</v>
      </c>
      <c r="B24" s="15" t="s">
        <v>32</v>
      </c>
      <c r="C24" s="15" t="s">
        <v>265</v>
      </c>
      <c r="D24" s="15" t="s">
        <v>28</v>
      </c>
      <c r="E24" s="2" t="s">
        <v>41</v>
      </c>
      <c r="F24" s="1" t="s">
        <v>286</v>
      </c>
      <c r="G24" s="18"/>
      <c r="H24" s="25">
        <f>H25</f>
        <v>1889207</v>
      </c>
      <c r="I24" s="26"/>
      <c r="J24" s="26"/>
    </row>
    <row r="25" spans="1:10" s="111" customFormat="1" ht="15.75" x14ac:dyDescent="0.25">
      <c r="A25" s="56" t="s">
        <v>18</v>
      </c>
      <c r="B25" s="18" t="s">
        <v>32</v>
      </c>
      <c r="C25" s="18" t="s">
        <v>265</v>
      </c>
      <c r="D25" s="18" t="s">
        <v>28</v>
      </c>
      <c r="E25" s="8" t="s">
        <v>41</v>
      </c>
      <c r="F25" s="4" t="s">
        <v>286</v>
      </c>
      <c r="G25" s="15" t="s">
        <v>21</v>
      </c>
      <c r="H25" s="26">
        <f>H26</f>
        <v>1889207</v>
      </c>
      <c r="I25" s="25"/>
      <c r="J25" s="25"/>
    </row>
    <row r="26" spans="1:10" s="112" customFormat="1" ht="15.75" x14ac:dyDescent="0.25">
      <c r="A26" s="56" t="s">
        <v>20</v>
      </c>
      <c r="B26" s="15" t="s">
        <v>32</v>
      </c>
      <c r="C26" s="15" t="s">
        <v>265</v>
      </c>
      <c r="D26" s="15" t="s">
        <v>28</v>
      </c>
      <c r="E26" s="2" t="s">
        <v>41</v>
      </c>
      <c r="F26" s="4" t="s">
        <v>286</v>
      </c>
      <c r="G26" s="15" t="s">
        <v>19</v>
      </c>
      <c r="H26" s="26">
        <v>1889207</v>
      </c>
      <c r="I26" s="26"/>
      <c r="J26" s="26"/>
    </row>
    <row r="27" spans="1:10" s="111" customFormat="1" ht="15.75" x14ac:dyDescent="0.25">
      <c r="A27" s="61" t="s">
        <v>170</v>
      </c>
      <c r="B27" s="18" t="s">
        <v>32</v>
      </c>
      <c r="C27" s="18" t="s">
        <v>265</v>
      </c>
      <c r="D27" s="18" t="s">
        <v>28</v>
      </c>
      <c r="E27" s="17" t="s">
        <v>41</v>
      </c>
      <c r="F27" s="18" t="s">
        <v>316</v>
      </c>
      <c r="G27" s="18"/>
      <c r="H27" s="75">
        <f t="shared" ref="H27:J28" si="0">H28</f>
        <v>-40000</v>
      </c>
      <c r="I27" s="75">
        <f t="shared" si="0"/>
        <v>0</v>
      </c>
      <c r="J27" s="75">
        <f t="shared" si="0"/>
        <v>0</v>
      </c>
    </row>
    <row r="28" spans="1:10" s="112" customFormat="1" ht="15.75" x14ac:dyDescent="0.25">
      <c r="A28" s="56" t="s">
        <v>42</v>
      </c>
      <c r="B28" s="15" t="s">
        <v>32</v>
      </c>
      <c r="C28" s="15" t="s">
        <v>265</v>
      </c>
      <c r="D28" s="15" t="s">
        <v>28</v>
      </c>
      <c r="E28" s="14" t="s">
        <v>41</v>
      </c>
      <c r="F28" s="15" t="s">
        <v>316</v>
      </c>
      <c r="G28" s="15" t="s">
        <v>17</v>
      </c>
      <c r="H28" s="76">
        <f t="shared" si="0"/>
        <v>-40000</v>
      </c>
      <c r="I28" s="76">
        <f t="shared" si="0"/>
        <v>0</v>
      </c>
      <c r="J28" s="76">
        <f t="shared" si="0"/>
        <v>0</v>
      </c>
    </row>
    <row r="29" spans="1:10" s="112" customFormat="1" ht="15.75" x14ac:dyDescent="0.25">
      <c r="A29" s="56" t="s">
        <v>172</v>
      </c>
      <c r="B29" s="15" t="s">
        <v>32</v>
      </c>
      <c r="C29" s="15" t="s">
        <v>265</v>
      </c>
      <c r="D29" s="15" t="s">
        <v>28</v>
      </c>
      <c r="E29" s="14" t="s">
        <v>41</v>
      </c>
      <c r="F29" s="15" t="s">
        <v>316</v>
      </c>
      <c r="G29" s="15" t="s">
        <v>171</v>
      </c>
      <c r="H29" s="76">
        <v>-40000</v>
      </c>
      <c r="I29" s="76"/>
      <c r="J29" s="76"/>
    </row>
    <row r="30" spans="1:10" s="111" customFormat="1" ht="15.75" x14ac:dyDescent="0.25">
      <c r="A30" s="54" t="s">
        <v>6</v>
      </c>
      <c r="B30" s="18" t="s">
        <v>32</v>
      </c>
      <c r="C30" s="18" t="s">
        <v>265</v>
      </c>
      <c r="D30" s="18" t="s">
        <v>28</v>
      </c>
      <c r="E30" s="17" t="s">
        <v>41</v>
      </c>
      <c r="F30" s="18" t="s">
        <v>319</v>
      </c>
      <c r="G30" s="18"/>
      <c r="H30" s="75">
        <f>H31</f>
        <v>100800</v>
      </c>
      <c r="I30" s="75"/>
      <c r="J30" s="75"/>
    </row>
    <row r="31" spans="1:10" s="112" customFormat="1" ht="31.5" x14ac:dyDescent="0.25">
      <c r="A31" s="56" t="s">
        <v>48</v>
      </c>
      <c r="B31" s="15" t="s">
        <v>32</v>
      </c>
      <c r="C31" s="15" t="s">
        <v>265</v>
      </c>
      <c r="D31" s="15" t="s">
        <v>28</v>
      </c>
      <c r="E31" s="14" t="s">
        <v>41</v>
      </c>
      <c r="F31" s="15" t="s">
        <v>319</v>
      </c>
      <c r="G31" s="15" t="s">
        <v>5</v>
      </c>
      <c r="H31" s="76">
        <f>H32</f>
        <v>100800</v>
      </c>
      <c r="I31" s="76"/>
      <c r="J31" s="76"/>
    </row>
    <row r="32" spans="1:10" s="112" customFormat="1" ht="15.75" x14ac:dyDescent="0.25">
      <c r="A32" s="56" t="s">
        <v>252</v>
      </c>
      <c r="B32" s="15" t="s">
        <v>32</v>
      </c>
      <c r="C32" s="15" t="s">
        <v>265</v>
      </c>
      <c r="D32" s="15" t="s">
        <v>28</v>
      </c>
      <c r="E32" s="14" t="s">
        <v>41</v>
      </c>
      <c r="F32" s="15" t="s">
        <v>319</v>
      </c>
      <c r="G32" s="15" t="s">
        <v>253</v>
      </c>
      <c r="H32" s="76">
        <v>100800</v>
      </c>
      <c r="I32" s="76"/>
      <c r="J32" s="76"/>
    </row>
    <row r="33" spans="1:10" s="111" customFormat="1" ht="31.5" hidden="1" x14ac:dyDescent="0.25">
      <c r="A33" s="60" t="s">
        <v>27</v>
      </c>
      <c r="B33" s="18" t="s">
        <v>32</v>
      </c>
      <c r="C33" s="18" t="s">
        <v>265</v>
      </c>
      <c r="D33" s="18" t="s">
        <v>28</v>
      </c>
      <c r="E33" s="8" t="s">
        <v>41</v>
      </c>
      <c r="F33" s="4">
        <v>81600</v>
      </c>
      <c r="G33" s="18"/>
      <c r="H33" s="25">
        <f t="shared" ref="H33:H34" si="1">H34</f>
        <v>0</v>
      </c>
      <c r="I33" s="25"/>
      <c r="J33" s="25"/>
    </row>
    <row r="34" spans="1:10" s="112" customFormat="1" ht="15.75" hidden="1" x14ac:dyDescent="0.25">
      <c r="A34" s="56" t="s">
        <v>18</v>
      </c>
      <c r="B34" s="15" t="s">
        <v>32</v>
      </c>
      <c r="C34" s="15" t="s">
        <v>265</v>
      </c>
      <c r="D34" s="15" t="s">
        <v>28</v>
      </c>
      <c r="E34" s="2" t="s">
        <v>41</v>
      </c>
      <c r="F34" s="5">
        <v>81600</v>
      </c>
      <c r="G34" s="15" t="s">
        <v>21</v>
      </c>
      <c r="H34" s="26">
        <f t="shared" si="1"/>
        <v>0</v>
      </c>
      <c r="I34" s="26"/>
      <c r="J34" s="26"/>
    </row>
    <row r="35" spans="1:10" s="112" customFormat="1" ht="15.75" hidden="1" x14ac:dyDescent="0.25">
      <c r="A35" s="56" t="s">
        <v>20</v>
      </c>
      <c r="B35" s="15" t="s">
        <v>32</v>
      </c>
      <c r="C35" s="15" t="s">
        <v>265</v>
      </c>
      <c r="D35" s="15" t="s">
        <v>28</v>
      </c>
      <c r="E35" s="2" t="s">
        <v>41</v>
      </c>
      <c r="F35" s="5">
        <v>81600</v>
      </c>
      <c r="G35" s="15" t="s">
        <v>19</v>
      </c>
      <c r="H35" s="26"/>
      <c r="I35" s="26"/>
      <c r="J35" s="26"/>
    </row>
    <row r="36" spans="1:10" s="112" customFormat="1" ht="31.5" x14ac:dyDescent="0.25">
      <c r="A36" s="54" t="s">
        <v>280</v>
      </c>
      <c r="B36" s="15" t="s">
        <v>32</v>
      </c>
      <c r="C36" s="15" t="s">
        <v>265</v>
      </c>
      <c r="D36" s="15" t="s">
        <v>28</v>
      </c>
      <c r="E36" s="2" t="s">
        <v>41</v>
      </c>
      <c r="F36" s="1" t="s">
        <v>289</v>
      </c>
      <c r="G36" s="18"/>
      <c r="H36" s="25">
        <f>H37</f>
        <v>323340</v>
      </c>
      <c r="I36" s="26"/>
      <c r="J36" s="26"/>
    </row>
    <row r="37" spans="1:10" s="112" customFormat="1" ht="15.75" x14ac:dyDescent="0.25">
      <c r="A37" s="63" t="s">
        <v>18</v>
      </c>
      <c r="B37" s="15" t="s">
        <v>32</v>
      </c>
      <c r="C37" s="15" t="s">
        <v>265</v>
      </c>
      <c r="D37" s="15" t="s">
        <v>28</v>
      </c>
      <c r="E37" s="2" t="s">
        <v>41</v>
      </c>
      <c r="F37" s="4" t="s">
        <v>289</v>
      </c>
      <c r="G37" s="15" t="s">
        <v>21</v>
      </c>
      <c r="H37" s="26">
        <f>H38</f>
        <v>323340</v>
      </c>
      <c r="I37" s="25"/>
      <c r="J37" s="25"/>
    </row>
    <row r="38" spans="1:10" s="112" customFormat="1" ht="15.75" x14ac:dyDescent="0.25">
      <c r="A38" s="63" t="s">
        <v>20</v>
      </c>
      <c r="B38" s="15" t="s">
        <v>32</v>
      </c>
      <c r="C38" s="15" t="s">
        <v>265</v>
      </c>
      <c r="D38" s="15" t="s">
        <v>28</v>
      </c>
      <c r="E38" s="2" t="s">
        <v>41</v>
      </c>
      <c r="F38" s="4" t="s">
        <v>289</v>
      </c>
      <c r="G38" s="15" t="s">
        <v>19</v>
      </c>
      <c r="H38" s="26">
        <v>323340</v>
      </c>
      <c r="I38" s="26"/>
      <c r="J38" s="26"/>
    </row>
    <row r="39" spans="1:10" s="112" customFormat="1" ht="15.75" x14ac:dyDescent="0.25">
      <c r="A39" s="64" t="s">
        <v>236</v>
      </c>
      <c r="B39" s="15" t="s">
        <v>32</v>
      </c>
      <c r="C39" s="15" t="s">
        <v>265</v>
      </c>
      <c r="D39" s="15" t="s">
        <v>28</v>
      </c>
      <c r="E39" s="14" t="s">
        <v>41</v>
      </c>
      <c r="F39" s="7">
        <v>81730</v>
      </c>
      <c r="G39" s="18"/>
      <c r="H39" s="25">
        <f>H40</f>
        <v>-68000</v>
      </c>
      <c r="I39" s="26"/>
      <c r="J39" s="26"/>
    </row>
    <row r="40" spans="1:10" s="112" customFormat="1" ht="15.75" x14ac:dyDescent="0.25">
      <c r="A40" s="56" t="s">
        <v>18</v>
      </c>
      <c r="B40" s="18" t="s">
        <v>32</v>
      </c>
      <c r="C40" s="18" t="s">
        <v>265</v>
      </c>
      <c r="D40" s="18" t="s">
        <v>28</v>
      </c>
      <c r="E40" s="17" t="s">
        <v>41</v>
      </c>
      <c r="F40" s="5">
        <v>81730</v>
      </c>
      <c r="G40" s="15" t="s">
        <v>21</v>
      </c>
      <c r="H40" s="26">
        <f>H41</f>
        <v>-68000</v>
      </c>
      <c r="I40" s="26"/>
      <c r="J40" s="26"/>
    </row>
    <row r="41" spans="1:10" s="112" customFormat="1" ht="15.75" x14ac:dyDescent="0.25">
      <c r="A41" s="56" t="s">
        <v>20</v>
      </c>
      <c r="B41" s="15" t="s">
        <v>32</v>
      </c>
      <c r="C41" s="15" t="s">
        <v>265</v>
      </c>
      <c r="D41" s="15" t="s">
        <v>28</v>
      </c>
      <c r="E41" s="14" t="s">
        <v>41</v>
      </c>
      <c r="F41" s="5">
        <v>81730</v>
      </c>
      <c r="G41" s="15" t="s">
        <v>19</v>
      </c>
      <c r="H41" s="26">
        <v>-68000</v>
      </c>
      <c r="I41" s="26"/>
      <c r="J41" s="26"/>
    </row>
    <row r="42" spans="1:10" s="112" customFormat="1" ht="15.75" hidden="1" x14ac:dyDescent="0.25">
      <c r="A42" s="61" t="s">
        <v>278</v>
      </c>
      <c r="B42" s="15" t="s">
        <v>32</v>
      </c>
      <c r="C42" s="15" t="s">
        <v>265</v>
      </c>
      <c r="D42" s="15" t="s">
        <v>28</v>
      </c>
      <c r="E42" s="2" t="s">
        <v>41</v>
      </c>
      <c r="F42" s="18" t="s">
        <v>290</v>
      </c>
      <c r="G42" s="18"/>
      <c r="H42" s="75">
        <f t="shared" ref="H42:H43" si="2">H43</f>
        <v>0</v>
      </c>
      <c r="I42" s="26"/>
      <c r="J42" s="26"/>
    </row>
    <row r="43" spans="1:10" s="112" customFormat="1" ht="15.75" hidden="1" x14ac:dyDescent="0.25">
      <c r="A43" s="63" t="s">
        <v>18</v>
      </c>
      <c r="B43" s="15" t="s">
        <v>32</v>
      </c>
      <c r="C43" s="15" t="s">
        <v>265</v>
      </c>
      <c r="D43" s="15" t="s">
        <v>28</v>
      </c>
      <c r="E43" s="2" t="s">
        <v>41</v>
      </c>
      <c r="F43" s="15" t="s">
        <v>290</v>
      </c>
      <c r="G43" s="15" t="s">
        <v>21</v>
      </c>
      <c r="H43" s="76">
        <f t="shared" si="2"/>
        <v>0</v>
      </c>
      <c r="I43" s="26"/>
      <c r="J43" s="26"/>
    </row>
    <row r="44" spans="1:10" s="112" customFormat="1" ht="15.75" hidden="1" x14ac:dyDescent="0.25">
      <c r="A44" s="63" t="s">
        <v>20</v>
      </c>
      <c r="B44" s="15" t="s">
        <v>32</v>
      </c>
      <c r="C44" s="15" t="s">
        <v>265</v>
      </c>
      <c r="D44" s="15" t="s">
        <v>28</v>
      </c>
      <c r="E44" s="2" t="s">
        <v>41</v>
      </c>
      <c r="F44" s="15" t="s">
        <v>290</v>
      </c>
      <c r="G44" s="15" t="s">
        <v>19</v>
      </c>
      <c r="H44" s="76"/>
      <c r="I44" s="25"/>
      <c r="J44" s="25"/>
    </row>
    <row r="45" spans="1:10" s="111" customFormat="1" ht="47.25" hidden="1" x14ac:dyDescent="0.25">
      <c r="A45" s="106" t="s">
        <v>288</v>
      </c>
      <c r="B45" s="18" t="s">
        <v>16</v>
      </c>
      <c r="C45" s="18" t="s">
        <v>265</v>
      </c>
      <c r="D45" s="18" t="s">
        <v>28</v>
      </c>
      <c r="E45" s="8" t="s">
        <v>41</v>
      </c>
      <c r="F45" s="1"/>
      <c r="G45" s="18"/>
      <c r="H45" s="109">
        <f>H46</f>
        <v>0</v>
      </c>
      <c r="I45" s="25"/>
      <c r="J45" s="25"/>
    </row>
    <row r="46" spans="1:10" s="111" customFormat="1" ht="63" hidden="1" x14ac:dyDescent="0.25">
      <c r="A46" s="54" t="s">
        <v>277</v>
      </c>
      <c r="B46" s="18" t="s">
        <v>16</v>
      </c>
      <c r="C46" s="18" t="s">
        <v>265</v>
      </c>
      <c r="D46" s="18" t="s">
        <v>28</v>
      </c>
      <c r="E46" s="8" t="s">
        <v>41</v>
      </c>
      <c r="F46" s="7" t="s">
        <v>291</v>
      </c>
      <c r="G46" s="18"/>
      <c r="H46" s="25">
        <f t="shared" ref="H46:H47" si="3">H47</f>
        <v>0</v>
      </c>
      <c r="I46" s="75"/>
      <c r="J46" s="75"/>
    </row>
    <row r="47" spans="1:10" s="112" customFormat="1" ht="15.75" hidden="1" x14ac:dyDescent="0.25">
      <c r="A47" s="56" t="s">
        <v>42</v>
      </c>
      <c r="B47" s="15" t="s">
        <v>16</v>
      </c>
      <c r="C47" s="15" t="s">
        <v>265</v>
      </c>
      <c r="D47" s="15" t="s">
        <v>28</v>
      </c>
      <c r="E47" s="2" t="s">
        <v>41</v>
      </c>
      <c r="F47" s="5" t="s">
        <v>291</v>
      </c>
      <c r="G47" s="15" t="s">
        <v>17</v>
      </c>
      <c r="H47" s="26">
        <f t="shared" si="3"/>
        <v>0</v>
      </c>
      <c r="I47" s="76"/>
      <c r="J47" s="76"/>
    </row>
    <row r="48" spans="1:10" s="112" customFormat="1" ht="31.5" hidden="1" x14ac:dyDescent="0.25">
      <c r="A48" s="56" t="s">
        <v>43</v>
      </c>
      <c r="B48" s="15" t="s">
        <v>16</v>
      </c>
      <c r="C48" s="15" t="s">
        <v>265</v>
      </c>
      <c r="D48" s="15" t="s">
        <v>28</v>
      </c>
      <c r="E48" s="2" t="s">
        <v>41</v>
      </c>
      <c r="F48" s="5" t="s">
        <v>291</v>
      </c>
      <c r="G48" s="15" t="s">
        <v>14</v>
      </c>
      <c r="H48" s="26"/>
      <c r="I48" s="76"/>
      <c r="J48" s="76"/>
    </row>
    <row r="49" spans="1:10" s="111" customFormat="1" ht="47.25" x14ac:dyDescent="0.25">
      <c r="A49" s="106" t="s">
        <v>287</v>
      </c>
      <c r="B49" s="18" t="s">
        <v>285</v>
      </c>
      <c r="C49" s="18" t="s">
        <v>265</v>
      </c>
      <c r="D49" s="18" t="s">
        <v>28</v>
      </c>
      <c r="E49" s="8" t="s">
        <v>41</v>
      </c>
      <c r="F49" s="18"/>
      <c r="G49" s="18"/>
      <c r="H49" s="109">
        <f>H50+H53+H56</f>
        <v>291867.40000000002</v>
      </c>
      <c r="I49" s="75"/>
      <c r="J49" s="75"/>
    </row>
    <row r="50" spans="1:10" s="111" customFormat="1" ht="47.25" x14ac:dyDescent="0.25">
      <c r="A50" s="54" t="s">
        <v>169</v>
      </c>
      <c r="B50" s="18" t="s">
        <v>285</v>
      </c>
      <c r="C50" s="18" t="s">
        <v>265</v>
      </c>
      <c r="D50" s="18" t="s">
        <v>28</v>
      </c>
      <c r="E50" s="8" t="s">
        <v>41</v>
      </c>
      <c r="F50" s="7" t="s">
        <v>292</v>
      </c>
      <c r="G50" s="18"/>
      <c r="H50" s="25">
        <f t="shared" ref="H50:H51" si="4">H51</f>
        <v>4401745.79</v>
      </c>
      <c r="I50" s="25"/>
      <c r="J50" s="25"/>
    </row>
    <row r="51" spans="1:10" s="112" customFormat="1" ht="15.75" x14ac:dyDescent="0.25">
      <c r="A51" s="56" t="s">
        <v>20</v>
      </c>
      <c r="B51" s="15" t="s">
        <v>285</v>
      </c>
      <c r="C51" s="15" t="s">
        <v>265</v>
      </c>
      <c r="D51" s="15" t="s">
        <v>28</v>
      </c>
      <c r="E51" s="2" t="s">
        <v>41</v>
      </c>
      <c r="F51" s="5" t="s">
        <v>292</v>
      </c>
      <c r="G51" s="15" t="s">
        <v>21</v>
      </c>
      <c r="H51" s="26">
        <f t="shared" si="4"/>
        <v>4401745.79</v>
      </c>
      <c r="I51" s="26"/>
      <c r="J51" s="26"/>
    </row>
    <row r="52" spans="1:10" s="112" customFormat="1" ht="15.75" x14ac:dyDescent="0.25">
      <c r="A52" s="56" t="s">
        <v>42</v>
      </c>
      <c r="B52" s="15" t="s">
        <v>285</v>
      </c>
      <c r="C52" s="15" t="s">
        <v>265</v>
      </c>
      <c r="D52" s="15" t="s">
        <v>28</v>
      </c>
      <c r="E52" s="2" t="s">
        <v>41</v>
      </c>
      <c r="F52" s="5" t="s">
        <v>292</v>
      </c>
      <c r="G52" s="15" t="s">
        <v>19</v>
      </c>
      <c r="H52" s="26">
        <v>4401745.79</v>
      </c>
      <c r="I52" s="26"/>
      <c r="J52" s="26"/>
    </row>
    <row r="53" spans="1:10" s="111" customFormat="1" ht="51" customHeight="1" x14ac:dyDescent="0.25">
      <c r="A53" s="54" t="s">
        <v>276</v>
      </c>
      <c r="B53" s="18" t="s">
        <v>285</v>
      </c>
      <c r="C53" s="18" t="s">
        <v>265</v>
      </c>
      <c r="D53" s="18" t="s">
        <v>28</v>
      </c>
      <c r="E53" s="8" t="s">
        <v>41</v>
      </c>
      <c r="F53" s="7" t="s">
        <v>293</v>
      </c>
      <c r="G53" s="18"/>
      <c r="H53" s="25">
        <f>H54</f>
        <v>-4401745.79</v>
      </c>
      <c r="I53" s="25"/>
      <c r="J53" s="25"/>
    </row>
    <row r="54" spans="1:10" s="112" customFormat="1" ht="15.75" x14ac:dyDescent="0.25">
      <c r="A54" s="56" t="s">
        <v>18</v>
      </c>
      <c r="B54" s="15" t="s">
        <v>285</v>
      </c>
      <c r="C54" s="15" t="s">
        <v>265</v>
      </c>
      <c r="D54" s="15" t="s">
        <v>28</v>
      </c>
      <c r="E54" s="2" t="s">
        <v>41</v>
      </c>
      <c r="F54" s="5" t="s">
        <v>293</v>
      </c>
      <c r="G54" s="15" t="s">
        <v>21</v>
      </c>
      <c r="H54" s="26">
        <f>H55</f>
        <v>-4401745.79</v>
      </c>
      <c r="I54" s="26"/>
      <c r="J54" s="26"/>
    </row>
    <row r="55" spans="1:10" s="112" customFormat="1" ht="15.75" x14ac:dyDescent="0.25">
      <c r="A55" s="56" t="s">
        <v>20</v>
      </c>
      <c r="B55" s="15" t="s">
        <v>285</v>
      </c>
      <c r="C55" s="15" t="s">
        <v>265</v>
      </c>
      <c r="D55" s="15" t="s">
        <v>28</v>
      </c>
      <c r="E55" s="2" t="s">
        <v>41</v>
      </c>
      <c r="F55" s="5" t="s">
        <v>293</v>
      </c>
      <c r="G55" s="15" t="s">
        <v>19</v>
      </c>
      <c r="H55" s="26">
        <v>-4401745.79</v>
      </c>
      <c r="I55" s="26"/>
      <c r="J55" s="26"/>
    </row>
    <row r="56" spans="1:10" s="111" customFormat="1" ht="15.75" x14ac:dyDescent="0.25">
      <c r="A56" s="54" t="s">
        <v>313</v>
      </c>
      <c r="B56" s="18" t="s">
        <v>285</v>
      </c>
      <c r="C56" s="18" t="s">
        <v>265</v>
      </c>
      <c r="D56" s="18" t="s">
        <v>28</v>
      </c>
      <c r="E56" s="8" t="s">
        <v>41</v>
      </c>
      <c r="F56" s="7">
        <v>81900</v>
      </c>
      <c r="G56" s="18"/>
      <c r="H56" s="25">
        <f>H57</f>
        <v>291867.40000000002</v>
      </c>
      <c r="I56" s="25"/>
      <c r="J56" s="25"/>
    </row>
    <row r="57" spans="1:10" s="112" customFormat="1" ht="15.75" x14ac:dyDescent="0.25">
      <c r="A57" s="56" t="s">
        <v>20</v>
      </c>
      <c r="B57" s="15" t="s">
        <v>285</v>
      </c>
      <c r="C57" s="15" t="s">
        <v>265</v>
      </c>
      <c r="D57" s="15" t="s">
        <v>28</v>
      </c>
      <c r="E57" s="2" t="s">
        <v>41</v>
      </c>
      <c r="F57" s="5">
        <v>81900</v>
      </c>
      <c r="G57" s="15" t="s">
        <v>21</v>
      </c>
      <c r="H57" s="26">
        <f>H58</f>
        <v>291867.40000000002</v>
      </c>
      <c r="I57" s="26"/>
      <c r="J57" s="26"/>
    </row>
    <row r="58" spans="1:10" s="112" customFormat="1" ht="15.75" x14ac:dyDescent="0.25">
      <c r="A58" s="56" t="s">
        <v>42</v>
      </c>
      <c r="B58" s="15" t="s">
        <v>285</v>
      </c>
      <c r="C58" s="15" t="s">
        <v>265</v>
      </c>
      <c r="D58" s="15" t="s">
        <v>28</v>
      </c>
      <c r="E58" s="2" t="s">
        <v>41</v>
      </c>
      <c r="F58" s="5">
        <v>81900</v>
      </c>
      <c r="G58" s="15" t="s">
        <v>19</v>
      </c>
      <c r="H58" s="26">
        <v>291867.40000000002</v>
      </c>
      <c r="I58" s="26"/>
      <c r="J58" s="26"/>
    </row>
    <row r="59" spans="1:10" s="112" customFormat="1" ht="15.75" x14ac:dyDescent="0.25">
      <c r="A59" s="146" t="s">
        <v>1</v>
      </c>
      <c r="B59" s="147"/>
      <c r="C59" s="147"/>
      <c r="D59" s="147"/>
      <c r="E59" s="147"/>
      <c r="F59" s="147"/>
      <c r="G59" s="148"/>
      <c r="H59" s="25">
        <f>H17+H45+H49</f>
        <v>4442541.9000000004</v>
      </c>
      <c r="I59" s="25"/>
      <c r="J59" s="25"/>
    </row>
  </sheetData>
  <autoFilter ref="A15:H17"/>
  <mergeCells count="21">
    <mergeCell ref="E5:J5"/>
    <mergeCell ref="E6:J6"/>
    <mergeCell ref="E7:J7"/>
    <mergeCell ref="E8:J8"/>
    <mergeCell ref="E9:J9"/>
    <mergeCell ref="E1:I1"/>
    <mergeCell ref="E2:J2"/>
    <mergeCell ref="E3:J3"/>
    <mergeCell ref="E4:J4"/>
    <mergeCell ref="A59:G59"/>
    <mergeCell ref="A12:J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</mergeCells>
  <pageMargins left="0.98425196850393704" right="0.59055118110236227" top="0.59055118110236227" bottom="0.59055118110236227" header="0.15748031496062992" footer="0.23622047244094491"/>
  <pageSetup paperSize="9"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Решение</vt:lpstr>
      <vt:lpstr>Прил1 (Дох5)</vt:lpstr>
      <vt:lpstr>Прил2 (Расх6)</vt:lpstr>
      <vt:lpstr>Прил3 (Расп7)</vt:lpstr>
      <vt:lpstr>'Прил3 (Расп7)'!Заголовки_для_печати</vt:lpstr>
      <vt:lpstr>'Прил1 (Дох5)'!Область_печати</vt:lpstr>
      <vt:lpstr>'Прил2 (Расх6)'!Область_печати</vt:lpstr>
      <vt:lpstr>'Прил3 (Расп7)'!Область_печати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2018-08-16T06:27:26Z</cp:lastPrinted>
  <dcterms:created xsi:type="dcterms:W3CDTF">2014-12-12T09:05:53Z</dcterms:created>
  <dcterms:modified xsi:type="dcterms:W3CDTF">2018-08-16T06:28:04Z</dcterms:modified>
</cp:coreProperties>
</file>