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1" sheetId="1" r:id="rId1"/>
  </sheets>
  <definedNames>
    <definedName name="_xlnm.Print_Titles" localSheetId="0">'приложение1'!$3:$5</definedName>
    <definedName name="_xlnm.Print_Area" localSheetId="0">'приложение1'!$C$1:$Y$170</definedName>
  </definedNames>
  <calcPr fullCalcOnLoad="1"/>
</workbook>
</file>

<file path=xl/sharedStrings.xml><?xml version="1.0" encoding="utf-8"?>
<sst xmlns="http://schemas.openxmlformats.org/spreadsheetml/2006/main" count="461" uniqueCount="336">
  <si>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</si>
  <si>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</si>
  <si>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</si>
  <si>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</si>
  <si>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</si>
  <si>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</si>
  <si>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</si>
  <si>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</si>
  <si>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</si>
  <si>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</si>
  <si>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</si>
  <si>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</si>
  <si>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</si>
  <si>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</si>
  <si>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</si>
  <si>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</si>
  <si>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</si>
  <si>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</si>
  <si>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</si>
  <si>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</si>
  <si>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</si>
  <si>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</si>
  <si>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</si>
  <si>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</si>
  <si>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</si>
  <si>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</si>
  <si>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</si>
  <si>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</si>
  <si>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</si>
  <si>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</si>
  <si>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</si>
  <si>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</si>
  <si>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</si>
  <si>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</si>
  <si>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</si>
  <si>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</si>
  <si>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</si>
  <si>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</si>
  <si>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</si>
  <si>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</si>
  <si>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</si>
  <si>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</si>
  <si>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</si>
  <si>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</si>
  <si>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</si>
  <si>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</si>
  <si>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</si>
  <si>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</si>
  <si>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</si>
  <si>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</si>
  <si>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</si>
  <si>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</si>
  <si>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</si>
  <si>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</si>
  <si>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</si>
  <si>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</si>
  <si>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</si>
  <si>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</si>
  <si>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</si>
  <si>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</si>
  <si>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</si>
  <si>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</si>
  <si>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</si>
  <si>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</si>
  <si>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</si>
  <si>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</si>
  <si>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</si>
  <si>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</si>
  <si>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</si>
  <si>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</si>
  <si>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</si>
  <si>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</si>
  <si>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</si>
  <si>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</si>
  <si>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</si>
  <si>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</si>
  <si>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</si>
  <si>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</si>
  <si>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</si>
  <si>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</si>
  <si>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</si>
  <si>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</si>
  <si>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</si>
  <si>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</si>
  <si>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</si>
  <si>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</si>
  <si>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</si>
  <si>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</si>
  <si>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</si>
  <si>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</si>
  <si>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</si>
  <si>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</si>
  <si>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</si>
  <si>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</si>
  <si>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</si>
  <si>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</si>
  <si>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</si>
  <si>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</si>
  <si>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</si>
  <si>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</si>
  <si>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</si>
  <si>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</si>
  <si>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</si>
  <si>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</si>
  <si>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</si>
  <si>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</si>
  <si>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</si>
  <si>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</si>
  <si>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</si>
  <si>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</si>
  <si>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</si>
  <si>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</si>
  <si>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</si>
  <si>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</si>
  <si>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</si>
  <si>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</si>
  <si>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</si>
  <si>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</si>
  <si>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</si>
  <si>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</si>
  <si>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</si>
  <si>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</si>
  <si>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</si>
  <si>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</si>
  <si>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</si>
  <si>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</si>
  <si>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</si>
  <si>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</si>
  <si>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</si>
  <si>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</si>
  <si>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</si>
  <si>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</si>
  <si>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</si>
  <si>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</si>
  <si>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</si>
  <si>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</si>
  <si>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</si>
  <si>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</si>
  <si>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</si>
  <si>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</si>
  <si>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</si>
  <si>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</si>
  <si>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</si>
  <si>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</si>
  <si>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</si>
  <si>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</si>
  <si>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</si>
  <si>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</si>
  <si>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</si>
  <si>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</si>
  <si>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</si>
  <si>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</si>
  <si>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</si>
  <si>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</si>
  <si>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</si>
  <si>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</si>
  <si>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</si>
  <si>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</si>
  <si>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</si>
  <si>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</si>
  <si>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</si>
  <si>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</si>
  <si>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</si>
  <si>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</si>
  <si>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</si>
  <si>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</si>
  <si>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</si>
  <si>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</si>
  <si>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</si>
  <si>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</si>
  <si>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</si>
  <si>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</si>
  <si>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</si>
  <si>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</si>
  <si>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</si>
  <si>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</si>
  <si>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</si>
  <si>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</si>
  <si>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</si>
  <si>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</si>
  <si>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</si>
  <si>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</si>
  <si>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</si>
  <si>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</si>
  <si>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</si>
  <si>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</si>
  <si>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</si>
  <si>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</si>
  <si>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</si>
  <si>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</si>
  <si>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</si>
  <si>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</si>
  <si>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</si>
  <si>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</si>
  <si>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</si>
  <si>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</si>
  <si>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</si>
  <si>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</si>
  <si>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</si>
  <si>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</si>
  <si>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</si>
  <si>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</si>
  <si>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</si>
  <si>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</si>
  <si>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</si>
  <si>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</si>
  <si>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Сумма              на 2022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</si>
  <si>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</si>
  <si>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</si>
  <si>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</si>
  <si>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</si>
  <si>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</si>
  <si>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</si>
  <si>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</si>
  <si>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</si>
  <si>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</si>
  <si>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</si>
  <si>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</si>
  <si>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</si>
  <si>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</si>
  <si>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</si>
  <si>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</si>
  <si>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</si>
  <si>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</si>
  <si>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</si>
  <si>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</si>
  <si>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</si>
  <si>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</si>
  <si>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</si>
  <si>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</si>
  <si>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</si>
  <si>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</si>
  <si>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</si>
  <si>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</si>
  <si>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</si>
  <si>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</si>
  <si>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</si>
  <si>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</si>
  <si>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</si>
  <si>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</si>
  <si>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</si>
  <si>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</si>
  <si>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</si>
  <si>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</si>
  <si>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</si>
  <si>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</si>
  <si>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</si>
  <si>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</si>
  <si>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</si>
  <si>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</si>
  <si>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</si>
  <si>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</si>
  <si>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</si>
  <si>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</si>
  <si>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</si>
  <si>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</si>
  <si>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</si>
  <si>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</si>
  <si>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</si>
  <si>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</si>
  <si>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</si>
  <si>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</si>
  <si>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</si>
  <si>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</si>
  <si>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</si>
  <si>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</si>
  <si>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</si>
  <si>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</si>
  <si>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</si>
  <si>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</si>
  <si>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</si>
  <si>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</si>
  <si>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</si>
  <si>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</si>
  <si>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</si>
  <si>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</si>
  <si>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</si>
  <si>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</si>
  <si>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</si>
  <si>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</si>
  <si>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</si>
  <si>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</si>
  <si>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</si>
  <si>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</si>
  <si>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</si>
  <si>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</si>
  <si>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</si>
  <si>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</si>
  <si>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</si>
  <si>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</si>
  <si>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</si>
  <si>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</si>
  <si>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</si>
  <si>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</si>
  <si>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</si>
  <si>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</si>
  <si>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</si>
  <si>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</si>
  <si>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</si>
  <si>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</si>
  <si>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</si>
  <si>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</si>
  <si>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ВСЕГО ДОХОДОВ</t>
  </si>
  <si>
    <t>2 02 25590 05 0000 150</t>
  </si>
  <si>
    <t>Субсидии бюджетам муниципальных районов 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</si>
  <si>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</si>
  <si>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2 02 202077 05 0000 151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</si>
  <si>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</si>
  <si>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</si>
  <si>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Изменения 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</si>
  <si>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</si>
  <si>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</si>
  <si>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</t>
  </si>
  <si>
    <t>Субсидия на развитие материально-технической базы муниципальных образовательных организаций в сфере физической культуры и спорта</t>
  </si>
  <si>
    <t>2 02 40000 00 0000 150</t>
  </si>
  <si>
    <t>2 02 49999 05 0000 150</t>
  </si>
  <si>
    <t xml:space="preserve">Прочие межбюджетные трансферты, передаваемые бюджетам муниципальных районов 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</si>
  <si>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</si>
  <si>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</si>
  <si>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Субвенции бюджетам муниципальных районов на организацию и осуществление деятельности по опеке и попечительству</t>
  </si>
  <si>
    <t>Субсидия бюджетам муниципальных районов на модернизацию школьных столовых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</si>
  <si>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</si>
  <si>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</si>
  <si>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</si>
  <si>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</si>
  <si>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</si>
  <si>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2 02 45179 05 0000 150</t>
  </si>
  <si>
    <t>Межбюджетные трансферты,передаваемые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</si>
  <si>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Решение от 29.03.2022 №6-221</t>
  </si>
  <si>
    <t>Решение от 29.06.2022 №6-239</t>
  </si>
  <si>
    <t>Решение от 04.08.2022 №6-248</t>
  </si>
  <si>
    <t>Решение от 19.08.2022 №6-249</t>
  </si>
  <si>
    <t>Решение от 27.09.2022 №6-255</t>
  </si>
  <si>
    <t>Решение от 29.11.2022 №6-267</t>
  </si>
  <si>
    <t>Решение от 28.12.2022 №6-286</t>
  </si>
  <si>
    <t>Сведения о внесенных в течение 2022 года изменениях в решение районного Совета народных депутатов "О бюджете Погарского муниципального района Брянской области на 2022 год и на плановый период 2023 и 2024 годов" в части доходов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</si>
</sst>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9" fontId="9" fillId="0" borderId="12" xfId="57" applyNumberFormat="1" applyFont="1" applyFill="1" applyBorder="1" applyAlignment="1" applyProtection="1">
      <alignment horizontal="center"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2" xfId="58" applyFont="1" applyBorder="1" applyAlignment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>
      <alignment horizontal="justify" vertical="center" wrapText="1"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justify" vertical="top" wrapText="1"/>
      <protection/>
    </xf>
    <xf numFmtId="0" fontId="3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right" vertical="center" wrapText="1"/>
    </xf>
    <xf numFmtId="0" fontId="13" fillId="0" borderId="12" xfId="56" applyFont="1" applyBorder="1" applyAlignment="1">
      <alignment horizontal="center" vertical="top"/>
      <protection/>
    </xf>
    <xf numFmtId="0" fontId="13" fillId="0" borderId="12" xfId="56" applyFont="1" applyBorder="1" applyAlignment="1">
      <alignment vertical="top" wrapText="1"/>
      <protection/>
    </xf>
    <xf numFmtId="4" fontId="3" fillId="0" borderId="12" xfId="0" applyNumberFormat="1" applyFont="1" applyBorder="1" applyAlignment="1">
      <alignment horizontal="right" vertical="top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2" xfId="56" applyFont="1" applyBorder="1" applyAlignment="1">
      <alignment horizontal="justify" vertical="center" wrapText="1"/>
      <protection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 wrapText="1"/>
    </xf>
    <xf numFmtId="49" fontId="2" fillId="0" borderId="12" xfId="56" applyNumberFormat="1" applyFont="1" applyFill="1" applyBorder="1" applyAlignment="1" applyProtection="1">
      <alignment horizontal="center" vertical="top"/>
      <protection/>
    </xf>
    <xf numFmtId="49" fontId="3" fillId="0" borderId="12" xfId="56" applyNumberFormat="1" applyFont="1" applyFill="1" applyBorder="1" applyAlignment="1" applyProtection="1">
      <alignment horizontal="center" vertical="top"/>
      <protection/>
    </xf>
    <xf numFmtId="49" fontId="9" fillId="0" borderId="12" xfId="56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shrinkToFit="1"/>
    </xf>
    <xf numFmtId="4" fontId="3" fillId="0" borderId="12" xfId="0" applyNumberFormat="1" applyFont="1" applyBorder="1" applyAlignment="1" applyProtection="1">
      <alignment horizontal="right" shrinkToFit="1"/>
      <protection locked="0"/>
    </xf>
    <xf numFmtId="4" fontId="2" fillId="0" borderId="12" xfId="0" applyNumberFormat="1" applyFont="1" applyFill="1" applyBorder="1" applyAlignment="1">
      <alignment horizontal="right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justify" vertical="center" wrapText="1"/>
      <protection/>
    </xf>
    <xf numFmtId="0" fontId="3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shrinkToFit="1"/>
    </xf>
    <xf numFmtId="4" fontId="2" fillId="0" borderId="12" xfId="0" applyNumberFormat="1" applyFont="1" applyBorder="1" applyAlignment="1" applyProtection="1">
      <alignment horizontal="right" shrinkToFit="1"/>
      <protection locked="0"/>
    </xf>
    <xf numFmtId="4" fontId="3" fillId="0" borderId="12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49" fontId="10" fillId="32" borderId="12" xfId="0" applyNumberFormat="1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0"/>
  <sheetViews>
    <sheetView showGridLines="0" showZeros="0" tabSelected="1" view="pageBreakPreview" zoomScale="90" zoomScaleNormal="90" zoomScaleSheetLayoutView="90" zoomScalePageLayoutView="0" workbookViewId="0" topLeftCell="G1">
      <selection activeCell="G2" sqref="G2"/>
    </sheetView>
  </sheetViews>
  <sheetFormatPr defaultColWidth="9.00390625" defaultRowHeight="12.75"/>
  <cols>
    <col min="1" max="6" width="0" style="3" hidden="1" customWidth="1"/>
    <col min="7" max="7" width="22.625" style="3" customWidth="1"/>
    <col min="8" max="8" width="61.00390625" style="3" customWidth="1"/>
    <col min="9" max="10" width="17.25390625" style="3" hidden="1" customWidth="1"/>
    <col min="11" max="19" width="17.25390625" style="3" customWidth="1"/>
    <col min="20" max="20" width="17.25390625" style="97" customWidth="1"/>
    <col min="21" max="25" width="17.25390625" style="3" customWidth="1"/>
    <col min="26" max="26" width="9.25390625" style="3" customWidth="1"/>
    <col min="27" max="27" width="2.625" style="3" customWidth="1"/>
    <col min="28" max="16384" width="9.125" style="3" customWidth="1"/>
  </cols>
  <sheetData>
    <row r="1" spans="1:27" ht="31.5" customHeight="1">
      <c r="A1" s="44"/>
      <c r="B1" s="44"/>
      <c r="C1" s="44"/>
      <c r="D1" s="44"/>
      <c r="E1" s="44"/>
      <c r="F1" s="44"/>
      <c r="G1" s="102" t="s">
        <v>335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2"/>
      <c r="AA1" s="2"/>
    </row>
    <row r="2" spans="1:27" ht="12.75">
      <c r="A2" s="4"/>
      <c r="B2" s="4"/>
      <c r="C2" s="4"/>
      <c r="D2" s="4"/>
      <c r="E2" s="4"/>
      <c r="F2" s="4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"/>
      <c r="AA2" s="4"/>
    </row>
    <row r="3" spans="1:27" ht="24.75" customHeight="1">
      <c r="A3" s="4"/>
      <c r="B3" s="4"/>
      <c r="C3" s="4"/>
      <c r="D3" s="4"/>
      <c r="E3" s="4"/>
      <c r="F3" s="8"/>
      <c r="G3" s="104" t="s">
        <v>6</v>
      </c>
      <c r="H3" s="104" t="s">
        <v>88</v>
      </c>
      <c r="I3" s="105" t="s">
        <v>206</v>
      </c>
      <c r="J3" s="105" t="s">
        <v>309</v>
      </c>
      <c r="K3" s="105" t="s">
        <v>206</v>
      </c>
      <c r="L3" s="105" t="s">
        <v>328</v>
      </c>
      <c r="M3" s="105" t="s">
        <v>206</v>
      </c>
      <c r="N3" s="105" t="s">
        <v>329</v>
      </c>
      <c r="O3" s="105" t="s">
        <v>206</v>
      </c>
      <c r="P3" s="105" t="s">
        <v>330</v>
      </c>
      <c r="Q3" s="105" t="s">
        <v>206</v>
      </c>
      <c r="R3" s="105" t="s">
        <v>331</v>
      </c>
      <c r="S3" s="105" t="s">
        <v>206</v>
      </c>
      <c r="T3" s="105" t="s">
        <v>332</v>
      </c>
      <c r="U3" s="105" t="s">
        <v>206</v>
      </c>
      <c r="V3" s="105" t="s">
        <v>333</v>
      </c>
      <c r="W3" s="105" t="s">
        <v>206</v>
      </c>
      <c r="X3" s="105" t="s">
        <v>334</v>
      </c>
      <c r="Y3" s="105" t="s">
        <v>206</v>
      </c>
      <c r="Z3" s="4"/>
      <c r="AA3" s="4"/>
    </row>
    <row r="4" spans="1:27" ht="12.75">
      <c r="A4" s="4"/>
      <c r="B4" s="4"/>
      <c r="C4" s="4"/>
      <c r="D4" s="4"/>
      <c r="E4" s="4"/>
      <c r="F4" s="8"/>
      <c r="G4" s="104"/>
      <c r="H4" s="104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4"/>
      <c r="AA4" s="4"/>
    </row>
    <row r="5" spans="1:27" ht="26.25" customHeight="1">
      <c r="A5" s="4"/>
      <c r="B5" s="4"/>
      <c r="C5" s="4"/>
      <c r="D5" s="4"/>
      <c r="E5" s="4"/>
      <c r="F5" s="8"/>
      <c r="G5" s="104"/>
      <c r="H5" s="104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4"/>
      <c r="AA5" s="4"/>
    </row>
    <row r="6" spans="1:27" ht="17.25" customHeight="1">
      <c r="A6" s="5"/>
      <c r="B6" s="5"/>
      <c r="C6" s="5"/>
      <c r="D6" s="5"/>
      <c r="E6" s="5"/>
      <c r="F6" s="9"/>
      <c r="G6" s="76" t="s">
        <v>8</v>
      </c>
      <c r="H6" s="21" t="s">
        <v>59</v>
      </c>
      <c r="I6" s="43">
        <f>I7+I14+I24+I32+I38+I55+I61+I67+I48</f>
        <v>202805000</v>
      </c>
      <c r="J6" s="43">
        <f>J7+J14+J24+J32+J38+J55+J61+J67+J48</f>
        <v>0</v>
      </c>
      <c r="K6" s="94">
        <f>I6+J6</f>
        <v>202805000</v>
      </c>
      <c r="L6" s="94">
        <f>L7+L14+L24+L32+L38+L55+L61+L67+L48</f>
        <v>262206</v>
      </c>
      <c r="M6" s="94">
        <f>K6+L6</f>
        <v>203067206</v>
      </c>
      <c r="N6" s="94">
        <f>N7+N14+N24+N32+N38+N55+N61+N67+N48</f>
        <v>3335695.97</v>
      </c>
      <c r="O6" s="94">
        <f>M6+N6</f>
        <v>206402901.97</v>
      </c>
      <c r="P6" s="94">
        <f>P7+P14+P24+P32+P38+P55+P61+P67+P48</f>
        <v>9755550</v>
      </c>
      <c r="Q6" s="94">
        <f>O6+P6</f>
        <v>216158451.97</v>
      </c>
      <c r="R6" s="94">
        <f>R7+R14+R24+R32+R38+R55+R61+R67+R48</f>
        <v>0</v>
      </c>
      <c r="S6" s="94">
        <f>Q6+R6</f>
        <v>216158451.97</v>
      </c>
      <c r="T6" s="94">
        <f>T7+T14+T24+T32+T38+T55+T61+T67+T48</f>
        <v>2461477.27</v>
      </c>
      <c r="U6" s="94">
        <f>S6+T6</f>
        <v>218619929.24</v>
      </c>
      <c r="V6" s="94">
        <f>V7+V14+V24+V32+V38+V55+V61+V67+V48</f>
        <v>2461140</v>
      </c>
      <c r="W6" s="94">
        <f>U6+V6</f>
        <v>221081069.24</v>
      </c>
      <c r="X6" s="94">
        <f>X7+X14+X24+X32+X38+X55+X61+X67+X48</f>
        <v>-7100000</v>
      </c>
      <c r="Y6" s="94">
        <f>W6+X6</f>
        <v>213981069.24</v>
      </c>
      <c r="Z6" s="6"/>
      <c r="AA6" s="1"/>
    </row>
    <row r="7" spans="1:27" ht="17.25" customHeight="1">
      <c r="A7" s="5"/>
      <c r="B7" s="5"/>
      <c r="C7" s="5"/>
      <c r="D7" s="5"/>
      <c r="E7" s="5"/>
      <c r="F7" s="9"/>
      <c r="G7" s="77" t="s">
        <v>9</v>
      </c>
      <c r="H7" s="22" t="s">
        <v>58</v>
      </c>
      <c r="I7" s="46">
        <f>I8</f>
        <v>168530000</v>
      </c>
      <c r="J7" s="46">
        <f>J8</f>
        <v>0</v>
      </c>
      <c r="K7" s="94">
        <f aca="true" t="shared" si="0" ref="K7:K70">I7+J7</f>
        <v>168530000</v>
      </c>
      <c r="L7" s="20">
        <f>L8</f>
        <v>0</v>
      </c>
      <c r="M7" s="94">
        <f aca="true" t="shared" si="1" ref="M7:M70">K7+L7</f>
        <v>168530000</v>
      </c>
      <c r="N7" s="20">
        <f>N8</f>
        <v>0</v>
      </c>
      <c r="O7" s="94">
        <f aca="true" t="shared" si="2" ref="O7:O70">M7+N7</f>
        <v>168530000</v>
      </c>
      <c r="P7" s="20">
        <f>P8</f>
        <v>8227871.5</v>
      </c>
      <c r="Q7" s="94">
        <f aca="true" t="shared" si="3" ref="Q7:Q70">O7+P7</f>
        <v>176757871.5</v>
      </c>
      <c r="R7" s="20">
        <f>R8</f>
        <v>0</v>
      </c>
      <c r="S7" s="94">
        <f aca="true" t="shared" si="4" ref="S7:S70">Q7+R7</f>
        <v>176757871.5</v>
      </c>
      <c r="T7" s="20">
        <f>T8</f>
        <v>0</v>
      </c>
      <c r="U7" s="94">
        <f aca="true" t="shared" si="5" ref="U7:U70">S7+T7</f>
        <v>176757871.5</v>
      </c>
      <c r="V7" s="20">
        <f>V8</f>
        <v>0</v>
      </c>
      <c r="W7" s="94">
        <f aca="true" t="shared" si="6" ref="W7:W70">U7+V7</f>
        <v>176757871.5</v>
      </c>
      <c r="X7" s="20">
        <f>X8</f>
        <v>-7100000</v>
      </c>
      <c r="Y7" s="94">
        <f aca="true" t="shared" si="7" ref="Y7:Y70">W7+X7</f>
        <v>169657871.5</v>
      </c>
      <c r="Z7" s="6"/>
      <c r="AA7" s="1"/>
    </row>
    <row r="8" spans="1:27" ht="16.5" customHeight="1">
      <c r="A8" s="5"/>
      <c r="B8" s="5"/>
      <c r="C8" s="5"/>
      <c r="D8" s="5"/>
      <c r="E8" s="5"/>
      <c r="F8" s="9"/>
      <c r="G8" s="77" t="s">
        <v>13</v>
      </c>
      <c r="H8" s="23" t="s">
        <v>14</v>
      </c>
      <c r="I8" s="46">
        <f>I9+I10+I11+I12+I13</f>
        <v>168530000</v>
      </c>
      <c r="J8" s="46">
        <f>J9+J10+J11+J12+J13</f>
        <v>0</v>
      </c>
      <c r="K8" s="94">
        <f t="shared" si="0"/>
        <v>168530000</v>
      </c>
      <c r="L8" s="20">
        <f>L9+L10+L11+L12+L13</f>
        <v>0</v>
      </c>
      <c r="M8" s="94">
        <f t="shared" si="1"/>
        <v>168530000</v>
      </c>
      <c r="N8" s="20">
        <f>N9+N10+N11+N12+N13</f>
        <v>0</v>
      </c>
      <c r="O8" s="94">
        <f t="shared" si="2"/>
        <v>168530000</v>
      </c>
      <c r="P8" s="20">
        <f>P9+P10+P11+P12+P13</f>
        <v>8227871.5</v>
      </c>
      <c r="Q8" s="94">
        <f t="shared" si="3"/>
        <v>176757871.5</v>
      </c>
      <c r="R8" s="20">
        <f>R9+R10+R11+R12+R13</f>
        <v>0</v>
      </c>
      <c r="S8" s="94">
        <f t="shared" si="4"/>
        <v>176757871.5</v>
      </c>
      <c r="T8" s="20">
        <f>T9+T10+T11+T12+T13</f>
        <v>0</v>
      </c>
      <c r="U8" s="94">
        <f t="shared" si="5"/>
        <v>176757871.5</v>
      </c>
      <c r="V8" s="20">
        <f>V9+V10+V11+V12+V13</f>
        <v>0</v>
      </c>
      <c r="W8" s="94">
        <f t="shared" si="6"/>
        <v>176757871.5</v>
      </c>
      <c r="X8" s="20">
        <f>X9+X10+X11+X12+X13</f>
        <v>-7100000</v>
      </c>
      <c r="Y8" s="94">
        <f t="shared" si="7"/>
        <v>169657871.5</v>
      </c>
      <c r="Z8" s="6"/>
      <c r="AA8" s="1"/>
    </row>
    <row r="9" spans="1:27" ht="52.5" customHeight="1">
      <c r="A9" s="5"/>
      <c r="B9" s="5"/>
      <c r="C9" s="5"/>
      <c r="D9" s="5"/>
      <c r="E9" s="5"/>
      <c r="F9" s="9"/>
      <c r="G9" s="78" t="s">
        <v>15</v>
      </c>
      <c r="H9" s="14" t="s">
        <v>106</v>
      </c>
      <c r="I9" s="45">
        <v>161480000</v>
      </c>
      <c r="J9" s="45"/>
      <c r="K9" s="94">
        <f t="shared" si="0"/>
        <v>161480000</v>
      </c>
      <c r="L9" s="19"/>
      <c r="M9" s="94">
        <f t="shared" si="1"/>
        <v>161480000</v>
      </c>
      <c r="N9" s="19"/>
      <c r="O9" s="94">
        <f t="shared" si="2"/>
        <v>161480000</v>
      </c>
      <c r="P9" s="19">
        <v>8227871.5</v>
      </c>
      <c r="Q9" s="94">
        <f t="shared" si="3"/>
        <v>169707871.5</v>
      </c>
      <c r="R9" s="19"/>
      <c r="S9" s="94">
        <f t="shared" si="4"/>
        <v>169707871.5</v>
      </c>
      <c r="T9" s="19"/>
      <c r="U9" s="94">
        <f t="shared" si="5"/>
        <v>169707871.5</v>
      </c>
      <c r="V9" s="19"/>
      <c r="W9" s="94">
        <f t="shared" si="6"/>
        <v>169707871.5</v>
      </c>
      <c r="X9" s="19">
        <v>-7100000</v>
      </c>
      <c r="Y9" s="94">
        <f t="shared" si="7"/>
        <v>162607871.5</v>
      </c>
      <c r="Z9" s="6"/>
      <c r="AA9" s="1"/>
    </row>
    <row r="10" spans="1:27" ht="85.5" customHeight="1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9" t="s">
        <v>12</v>
      </c>
      <c r="G10" s="78" t="s">
        <v>16</v>
      </c>
      <c r="H10" s="14" t="s">
        <v>107</v>
      </c>
      <c r="I10" s="45">
        <v>700000</v>
      </c>
      <c r="J10" s="45"/>
      <c r="K10" s="94">
        <f t="shared" si="0"/>
        <v>700000</v>
      </c>
      <c r="L10" s="19"/>
      <c r="M10" s="94">
        <f t="shared" si="1"/>
        <v>700000</v>
      </c>
      <c r="N10" s="19"/>
      <c r="O10" s="94">
        <f t="shared" si="2"/>
        <v>700000</v>
      </c>
      <c r="P10" s="19"/>
      <c r="Q10" s="94">
        <f t="shared" si="3"/>
        <v>700000</v>
      </c>
      <c r="R10" s="19"/>
      <c r="S10" s="94">
        <f t="shared" si="4"/>
        <v>700000</v>
      </c>
      <c r="T10" s="19"/>
      <c r="U10" s="94">
        <f t="shared" si="5"/>
        <v>700000</v>
      </c>
      <c r="V10" s="19"/>
      <c r="W10" s="94">
        <f t="shared" si="6"/>
        <v>700000</v>
      </c>
      <c r="X10" s="19"/>
      <c r="Y10" s="94">
        <f t="shared" si="7"/>
        <v>700000</v>
      </c>
      <c r="Z10" s="6"/>
      <c r="AA10" s="1"/>
    </row>
    <row r="11" spans="1:27" ht="40.5" customHeight="1">
      <c r="A11" s="5"/>
      <c r="B11" s="5"/>
      <c r="C11" s="5"/>
      <c r="D11" s="5"/>
      <c r="E11" s="5"/>
      <c r="F11" s="9"/>
      <c r="G11" s="78" t="s">
        <v>17</v>
      </c>
      <c r="H11" s="14" t="s">
        <v>108</v>
      </c>
      <c r="I11" s="45">
        <v>4500000</v>
      </c>
      <c r="J11" s="45"/>
      <c r="K11" s="94">
        <f t="shared" si="0"/>
        <v>4500000</v>
      </c>
      <c r="L11" s="19"/>
      <c r="M11" s="94">
        <f t="shared" si="1"/>
        <v>4500000</v>
      </c>
      <c r="N11" s="19"/>
      <c r="O11" s="94">
        <f t="shared" si="2"/>
        <v>4500000</v>
      </c>
      <c r="P11" s="19"/>
      <c r="Q11" s="94">
        <f t="shared" si="3"/>
        <v>4500000</v>
      </c>
      <c r="R11" s="19"/>
      <c r="S11" s="94">
        <f t="shared" si="4"/>
        <v>4500000</v>
      </c>
      <c r="T11" s="19"/>
      <c r="U11" s="94">
        <f t="shared" si="5"/>
        <v>4500000</v>
      </c>
      <c r="V11" s="19"/>
      <c r="W11" s="94">
        <f t="shared" si="6"/>
        <v>4500000</v>
      </c>
      <c r="X11" s="19"/>
      <c r="Y11" s="94">
        <f t="shared" si="7"/>
        <v>4500000</v>
      </c>
      <c r="Z11" s="6"/>
      <c r="AA11" s="1"/>
    </row>
    <row r="12" spans="1:27" ht="72" customHeight="1">
      <c r="A12" s="5" t="s">
        <v>7</v>
      </c>
      <c r="B12" s="5" t="s">
        <v>8</v>
      </c>
      <c r="C12" s="5" t="s">
        <v>9</v>
      </c>
      <c r="D12" s="5" t="s">
        <v>13</v>
      </c>
      <c r="E12" s="5" t="s">
        <v>16</v>
      </c>
      <c r="F12" s="9" t="s">
        <v>16</v>
      </c>
      <c r="G12" s="79" t="s">
        <v>18</v>
      </c>
      <c r="H12" s="14" t="s">
        <v>109</v>
      </c>
      <c r="I12" s="45">
        <v>50000</v>
      </c>
      <c r="J12" s="45"/>
      <c r="K12" s="94">
        <f t="shared" si="0"/>
        <v>50000</v>
      </c>
      <c r="L12" s="19"/>
      <c r="M12" s="94">
        <f t="shared" si="1"/>
        <v>50000</v>
      </c>
      <c r="N12" s="19"/>
      <c r="O12" s="94">
        <f t="shared" si="2"/>
        <v>50000</v>
      </c>
      <c r="P12" s="19"/>
      <c r="Q12" s="94">
        <f t="shared" si="3"/>
        <v>50000</v>
      </c>
      <c r="R12" s="19"/>
      <c r="S12" s="94">
        <f t="shared" si="4"/>
        <v>50000</v>
      </c>
      <c r="T12" s="19"/>
      <c r="U12" s="94">
        <f t="shared" si="5"/>
        <v>50000</v>
      </c>
      <c r="V12" s="19"/>
      <c r="W12" s="94">
        <f t="shared" si="6"/>
        <v>50000</v>
      </c>
      <c r="X12" s="19"/>
      <c r="Y12" s="94">
        <f t="shared" si="7"/>
        <v>50000</v>
      </c>
      <c r="Z12" s="6"/>
      <c r="AA12" s="1"/>
    </row>
    <row r="13" spans="1:27" ht="73.5" customHeight="1">
      <c r="A13" s="5"/>
      <c r="B13" s="5"/>
      <c r="C13" s="5"/>
      <c r="D13" s="5"/>
      <c r="E13" s="5"/>
      <c r="F13" s="9"/>
      <c r="G13" s="79" t="s">
        <v>212</v>
      </c>
      <c r="H13" s="14" t="s">
        <v>213</v>
      </c>
      <c r="I13" s="45">
        <v>1800000</v>
      </c>
      <c r="J13" s="45"/>
      <c r="K13" s="94">
        <f t="shared" si="0"/>
        <v>1800000</v>
      </c>
      <c r="L13" s="19"/>
      <c r="M13" s="94">
        <f t="shared" si="1"/>
        <v>1800000</v>
      </c>
      <c r="N13" s="19"/>
      <c r="O13" s="94">
        <f t="shared" si="2"/>
        <v>1800000</v>
      </c>
      <c r="P13" s="19"/>
      <c r="Q13" s="94">
        <f t="shared" si="3"/>
        <v>1800000</v>
      </c>
      <c r="R13" s="19"/>
      <c r="S13" s="94">
        <f t="shared" si="4"/>
        <v>1800000</v>
      </c>
      <c r="T13" s="19"/>
      <c r="U13" s="94">
        <f t="shared" si="5"/>
        <v>1800000</v>
      </c>
      <c r="V13" s="19"/>
      <c r="W13" s="94">
        <f t="shared" si="6"/>
        <v>1800000</v>
      </c>
      <c r="X13" s="19"/>
      <c r="Y13" s="94">
        <f t="shared" si="7"/>
        <v>1800000</v>
      </c>
      <c r="Z13" s="6"/>
      <c r="AA13" s="1"/>
    </row>
    <row r="14" spans="1:27" ht="27.75" customHeight="1">
      <c r="A14" s="5"/>
      <c r="B14" s="5"/>
      <c r="C14" s="5"/>
      <c r="D14" s="5"/>
      <c r="E14" s="5"/>
      <c r="F14" s="9"/>
      <c r="G14" s="80" t="s">
        <v>19</v>
      </c>
      <c r="H14" s="17" t="s">
        <v>81</v>
      </c>
      <c r="I14" s="46">
        <f>I15</f>
        <v>15653000</v>
      </c>
      <c r="J14" s="46">
        <f>J15</f>
        <v>0</v>
      </c>
      <c r="K14" s="94">
        <f t="shared" si="0"/>
        <v>15653000</v>
      </c>
      <c r="L14" s="20">
        <f>L15</f>
        <v>0</v>
      </c>
      <c r="M14" s="94">
        <f t="shared" si="1"/>
        <v>15653000</v>
      </c>
      <c r="N14" s="20">
        <f>N15</f>
        <v>0</v>
      </c>
      <c r="O14" s="94">
        <f t="shared" si="2"/>
        <v>15653000</v>
      </c>
      <c r="P14" s="20">
        <f>P15</f>
        <v>0</v>
      </c>
      <c r="Q14" s="94">
        <f t="shared" si="3"/>
        <v>15653000</v>
      </c>
      <c r="R14" s="20">
        <f>R15</f>
        <v>0</v>
      </c>
      <c r="S14" s="94">
        <f t="shared" si="4"/>
        <v>15653000</v>
      </c>
      <c r="T14" s="20">
        <f>T15</f>
        <v>0</v>
      </c>
      <c r="U14" s="94">
        <f t="shared" si="5"/>
        <v>15653000</v>
      </c>
      <c r="V14" s="20">
        <f>V15</f>
        <v>0</v>
      </c>
      <c r="W14" s="94">
        <f t="shared" si="6"/>
        <v>15653000</v>
      </c>
      <c r="X14" s="20">
        <f>X15</f>
        <v>0</v>
      </c>
      <c r="Y14" s="94">
        <f t="shared" si="7"/>
        <v>15653000</v>
      </c>
      <c r="Z14" s="6"/>
      <c r="AA14" s="1"/>
    </row>
    <row r="15" spans="1:27" ht="30" customHeight="1">
      <c r="A15" s="5"/>
      <c r="B15" s="5"/>
      <c r="C15" s="5"/>
      <c r="D15" s="5"/>
      <c r="E15" s="5"/>
      <c r="F15" s="9"/>
      <c r="G15" s="33" t="s">
        <v>76</v>
      </c>
      <c r="H15" s="18" t="s">
        <v>91</v>
      </c>
      <c r="I15" s="45">
        <f>I16+I18+I20+I22</f>
        <v>15653000</v>
      </c>
      <c r="J15" s="45">
        <f>J16+J18+J20+J22</f>
        <v>0</v>
      </c>
      <c r="K15" s="94">
        <f t="shared" si="0"/>
        <v>15653000</v>
      </c>
      <c r="L15" s="19">
        <f>L16+L18+L20+L22</f>
        <v>0</v>
      </c>
      <c r="M15" s="94">
        <f t="shared" si="1"/>
        <v>15653000</v>
      </c>
      <c r="N15" s="19">
        <f>N16+N18+N20+N22</f>
        <v>0</v>
      </c>
      <c r="O15" s="94">
        <f t="shared" si="2"/>
        <v>15653000</v>
      </c>
      <c r="P15" s="19">
        <f>P16+P18+P20+P22</f>
        <v>0</v>
      </c>
      <c r="Q15" s="94">
        <f t="shared" si="3"/>
        <v>15653000</v>
      </c>
      <c r="R15" s="19">
        <f>R16+R18+R20+R22</f>
        <v>0</v>
      </c>
      <c r="S15" s="94">
        <f t="shared" si="4"/>
        <v>15653000</v>
      </c>
      <c r="T15" s="19">
        <f>T16+T18+T20+T22</f>
        <v>0</v>
      </c>
      <c r="U15" s="94">
        <f t="shared" si="5"/>
        <v>15653000</v>
      </c>
      <c r="V15" s="19">
        <f>V16+V18+V20+V22</f>
        <v>0</v>
      </c>
      <c r="W15" s="94">
        <f t="shared" si="6"/>
        <v>15653000</v>
      </c>
      <c r="X15" s="19">
        <f>X16+X18+X20+X22</f>
        <v>0</v>
      </c>
      <c r="Y15" s="94">
        <f t="shared" si="7"/>
        <v>15653000</v>
      </c>
      <c r="Z15" s="6"/>
      <c r="AA15" s="1"/>
    </row>
    <row r="16" spans="1:27" ht="49.5" customHeight="1">
      <c r="A16" s="5"/>
      <c r="B16" s="5"/>
      <c r="C16" s="5"/>
      <c r="D16" s="5"/>
      <c r="E16" s="5"/>
      <c r="F16" s="9"/>
      <c r="G16" s="33" t="s">
        <v>77</v>
      </c>
      <c r="H16" s="18" t="s">
        <v>118</v>
      </c>
      <c r="I16" s="45">
        <f>I17</f>
        <v>7076000</v>
      </c>
      <c r="J16" s="45">
        <f>J17</f>
        <v>0</v>
      </c>
      <c r="K16" s="94">
        <f t="shared" si="0"/>
        <v>7076000</v>
      </c>
      <c r="L16" s="19">
        <f>L17</f>
        <v>0</v>
      </c>
      <c r="M16" s="94">
        <f t="shared" si="1"/>
        <v>7076000</v>
      </c>
      <c r="N16" s="19">
        <f>N17</f>
        <v>0</v>
      </c>
      <c r="O16" s="94">
        <f t="shared" si="2"/>
        <v>7076000</v>
      </c>
      <c r="P16" s="19">
        <f>P17</f>
        <v>0</v>
      </c>
      <c r="Q16" s="94">
        <f t="shared" si="3"/>
        <v>7076000</v>
      </c>
      <c r="R16" s="19">
        <f>R17</f>
        <v>0</v>
      </c>
      <c r="S16" s="94">
        <f t="shared" si="4"/>
        <v>7076000</v>
      </c>
      <c r="T16" s="19">
        <f>T17</f>
        <v>0</v>
      </c>
      <c r="U16" s="94">
        <f t="shared" si="5"/>
        <v>7076000</v>
      </c>
      <c r="V16" s="19">
        <f>V17</f>
        <v>0</v>
      </c>
      <c r="W16" s="94">
        <f t="shared" si="6"/>
        <v>7076000</v>
      </c>
      <c r="X16" s="19">
        <f>X17</f>
        <v>0</v>
      </c>
      <c r="Y16" s="94">
        <f t="shared" si="7"/>
        <v>7076000</v>
      </c>
      <c r="Z16" s="6"/>
      <c r="AA16" s="1"/>
    </row>
    <row r="17" spans="1:27" ht="77.25" customHeight="1">
      <c r="A17" s="5"/>
      <c r="B17" s="5"/>
      <c r="C17" s="5"/>
      <c r="D17" s="5"/>
      <c r="E17" s="5"/>
      <c r="F17" s="9"/>
      <c r="G17" s="33" t="s">
        <v>119</v>
      </c>
      <c r="H17" s="18" t="s">
        <v>120</v>
      </c>
      <c r="I17" s="45">
        <v>7076000</v>
      </c>
      <c r="J17" s="45"/>
      <c r="K17" s="94">
        <f t="shared" si="0"/>
        <v>7076000</v>
      </c>
      <c r="L17" s="19"/>
      <c r="M17" s="94">
        <f t="shared" si="1"/>
        <v>7076000</v>
      </c>
      <c r="N17" s="19"/>
      <c r="O17" s="94">
        <f t="shared" si="2"/>
        <v>7076000</v>
      </c>
      <c r="P17" s="19"/>
      <c r="Q17" s="94">
        <f t="shared" si="3"/>
        <v>7076000</v>
      </c>
      <c r="R17" s="19"/>
      <c r="S17" s="94">
        <f t="shared" si="4"/>
        <v>7076000</v>
      </c>
      <c r="T17" s="19"/>
      <c r="U17" s="94">
        <f t="shared" si="5"/>
        <v>7076000</v>
      </c>
      <c r="V17" s="19"/>
      <c r="W17" s="94">
        <f t="shared" si="6"/>
        <v>7076000</v>
      </c>
      <c r="X17" s="19"/>
      <c r="Y17" s="94">
        <f t="shared" si="7"/>
        <v>7076000</v>
      </c>
      <c r="Z17" s="6"/>
      <c r="AA17" s="1"/>
    </row>
    <row r="18" spans="1:27" ht="63.75" customHeight="1">
      <c r="A18" s="5"/>
      <c r="B18" s="5"/>
      <c r="C18" s="5"/>
      <c r="D18" s="5"/>
      <c r="E18" s="5"/>
      <c r="F18" s="9"/>
      <c r="G18" s="33" t="s">
        <v>78</v>
      </c>
      <c r="H18" s="18" t="s">
        <v>121</v>
      </c>
      <c r="I18" s="45">
        <f>I19</f>
        <v>39000</v>
      </c>
      <c r="J18" s="45">
        <f>J19</f>
        <v>0</v>
      </c>
      <c r="K18" s="94">
        <f t="shared" si="0"/>
        <v>39000</v>
      </c>
      <c r="L18" s="19">
        <f>L19</f>
        <v>0</v>
      </c>
      <c r="M18" s="94">
        <f t="shared" si="1"/>
        <v>39000</v>
      </c>
      <c r="N18" s="19">
        <f>N19</f>
        <v>0</v>
      </c>
      <c r="O18" s="94">
        <f t="shared" si="2"/>
        <v>39000</v>
      </c>
      <c r="P18" s="19">
        <f>P19</f>
        <v>0</v>
      </c>
      <c r="Q18" s="94">
        <f t="shared" si="3"/>
        <v>39000</v>
      </c>
      <c r="R18" s="19">
        <f>R19</f>
        <v>0</v>
      </c>
      <c r="S18" s="94">
        <f t="shared" si="4"/>
        <v>39000</v>
      </c>
      <c r="T18" s="19">
        <f>T19</f>
        <v>0</v>
      </c>
      <c r="U18" s="94">
        <f t="shared" si="5"/>
        <v>39000</v>
      </c>
      <c r="V18" s="19">
        <f>V19</f>
        <v>0</v>
      </c>
      <c r="W18" s="94">
        <f t="shared" si="6"/>
        <v>39000</v>
      </c>
      <c r="X18" s="19">
        <f>X19</f>
        <v>0</v>
      </c>
      <c r="Y18" s="94">
        <f t="shared" si="7"/>
        <v>39000</v>
      </c>
      <c r="Z18" s="6"/>
      <c r="AA18" s="1"/>
    </row>
    <row r="19" spans="1:27" ht="84.75" customHeight="1">
      <c r="A19" s="5"/>
      <c r="B19" s="5"/>
      <c r="C19" s="5"/>
      <c r="D19" s="5"/>
      <c r="E19" s="5"/>
      <c r="F19" s="9"/>
      <c r="G19" s="33" t="s">
        <v>122</v>
      </c>
      <c r="H19" s="18" t="s">
        <v>123</v>
      </c>
      <c r="I19" s="45">
        <v>39000</v>
      </c>
      <c r="J19" s="45"/>
      <c r="K19" s="94">
        <f t="shared" si="0"/>
        <v>39000</v>
      </c>
      <c r="L19" s="19"/>
      <c r="M19" s="94">
        <f t="shared" si="1"/>
        <v>39000</v>
      </c>
      <c r="N19" s="19"/>
      <c r="O19" s="94">
        <f t="shared" si="2"/>
        <v>39000</v>
      </c>
      <c r="P19" s="19"/>
      <c r="Q19" s="94">
        <f t="shared" si="3"/>
        <v>39000</v>
      </c>
      <c r="R19" s="19"/>
      <c r="S19" s="94">
        <f t="shared" si="4"/>
        <v>39000</v>
      </c>
      <c r="T19" s="19"/>
      <c r="U19" s="94">
        <f t="shared" si="5"/>
        <v>39000</v>
      </c>
      <c r="V19" s="19"/>
      <c r="W19" s="94">
        <f t="shared" si="6"/>
        <v>39000</v>
      </c>
      <c r="X19" s="19"/>
      <c r="Y19" s="94">
        <f t="shared" si="7"/>
        <v>39000</v>
      </c>
      <c r="Z19" s="6"/>
      <c r="AA19" s="1"/>
    </row>
    <row r="20" spans="1:27" ht="49.5" customHeight="1">
      <c r="A20" s="5"/>
      <c r="B20" s="5"/>
      <c r="C20" s="5"/>
      <c r="D20" s="5"/>
      <c r="E20" s="5"/>
      <c r="F20" s="9"/>
      <c r="G20" s="33" t="s">
        <v>79</v>
      </c>
      <c r="H20" s="18" t="s">
        <v>124</v>
      </c>
      <c r="I20" s="45">
        <f>I21</f>
        <v>9423000</v>
      </c>
      <c r="J20" s="45">
        <f>J21</f>
        <v>0</v>
      </c>
      <c r="K20" s="94">
        <f t="shared" si="0"/>
        <v>9423000</v>
      </c>
      <c r="L20" s="19">
        <f>L21</f>
        <v>0</v>
      </c>
      <c r="M20" s="94">
        <f t="shared" si="1"/>
        <v>9423000</v>
      </c>
      <c r="N20" s="19">
        <f>N21</f>
        <v>0</v>
      </c>
      <c r="O20" s="94">
        <f t="shared" si="2"/>
        <v>9423000</v>
      </c>
      <c r="P20" s="19">
        <f>P21</f>
        <v>0</v>
      </c>
      <c r="Q20" s="94">
        <f t="shared" si="3"/>
        <v>9423000</v>
      </c>
      <c r="R20" s="19">
        <f>R21</f>
        <v>0</v>
      </c>
      <c r="S20" s="94">
        <f t="shared" si="4"/>
        <v>9423000</v>
      </c>
      <c r="T20" s="19">
        <f>T21</f>
        <v>0</v>
      </c>
      <c r="U20" s="94">
        <f t="shared" si="5"/>
        <v>9423000</v>
      </c>
      <c r="V20" s="19">
        <f>V21</f>
        <v>0</v>
      </c>
      <c r="W20" s="94">
        <f t="shared" si="6"/>
        <v>9423000</v>
      </c>
      <c r="X20" s="19">
        <f>X21</f>
        <v>0</v>
      </c>
      <c r="Y20" s="94">
        <f t="shared" si="7"/>
        <v>9423000</v>
      </c>
      <c r="Z20" s="6"/>
      <c r="AA20" s="1"/>
    </row>
    <row r="21" spans="1:27" ht="81.75" customHeight="1">
      <c r="A21" s="5"/>
      <c r="B21" s="5"/>
      <c r="C21" s="5"/>
      <c r="D21" s="5"/>
      <c r="E21" s="5"/>
      <c r="F21" s="9"/>
      <c r="G21" s="33" t="s">
        <v>125</v>
      </c>
      <c r="H21" s="18" t="s">
        <v>126</v>
      </c>
      <c r="I21" s="45">
        <v>9423000</v>
      </c>
      <c r="J21" s="45"/>
      <c r="K21" s="94">
        <f t="shared" si="0"/>
        <v>9423000</v>
      </c>
      <c r="L21" s="19"/>
      <c r="M21" s="94">
        <f t="shared" si="1"/>
        <v>9423000</v>
      </c>
      <c r="N21" s="19"/>
      <c r="O21" s="94">
        <f t="shared" si="2"/>
        <v>9423000</v>
      </c>
      <c r="P21" s="19"/>
      <c r="Q21" s="94">
        <f t="shared" si="3"/>
        <v>9423000</v>
      </c>
      <c r="R21" s="19"/>
      <c r="S21" s="94">
        <f t="shared" si="4"/>
        <v>9423000</v>
      </c>
      <c r="T21" s="19"/>
      <c r="U21" s="94">
        <f t="shared" si="5"/>
        <v>9423000</v>
      </c>
      <c r="V21" s="19"/>
      <c r="W21" s="94">
        <f t="shared" si="6"/>
        <v>9423000</v>
      </c>
      <c r="X21" s="19"/>
      <c r="Y21" s="94">
        <f t="shared" si="7"/>
        <v>9423000</v>
      </c>
      <c r="Z21" s="6"/>
      <c r="AA21" s="1"/>
    </row>
    <row r="22" spans="1:27" ht="52.5" customHeight="1">
      <c r="A22" s="5"/>
      <c r="B22" s="5"/>
      <c r="C22" s="5"/>
      <c r="D22" s="5"/>
      <c r="E22" s="5"/>
      <c r="F22" s="9"/>
      <c r="G22" s="33" t="s">
        <v>80</v>
      </c>
      <c r="H22" s="18" t="s">
        <v>127</v>
      </c>
      <c r="I22" s="45">
        <f>I23</f>
        <v>-885000</v>
      </c>
      <c r="J22" s="45">
        <f>J23</f>
        <v>0</v>
      </c>
      <c r="K22" s="94">
        <f t="shared" si="0"/>
        <v>-885000</v>
      </c>
      <c r="L22" s="19">
        <f>L23</f>
        <v>0</v>
      </c>
      <c r="M22" s="94">
        <f t="shared" si="1"/>
        <v>-885000</v>
      </c>
      <c r="N22" s="19">
        <f>N23</f>
        <v>0</v>
      </c>
      <c r="O22" s="94">
        <f t="shared" si="2"/>
        <v>-885000</v>
      </c>
      <c r="P22" s="19">
        <f>P23</f>
        <v>0</v>
      </c>
      <c r="Q22" s="94">
        <f t="shared" si="3"/>
        <v>-885000</v>
      </c>
      <c r="R22" s="19">
        <f>R23</f>
        <v>0</v>
      </c>
      <c r="S22" s="94">
        <f t="shared" si="4"/>
        <v>-885000</v>
      </c>
      <c r="T22" s="19">
        <f>T23</f>
        <v>0</v>
      </c>
      <c r="U22" s="94">
        <f t="shared" si="5"/>
        <v>-885000</v>
      </c>
      <c r="V22" s="19">
        <f>V23</f>
        <v>0</v>
      </c>
      <c r="W22" s="94">
        <f t="shared" si="6"/>
        <v>-885000</v>
      </c>
      <c r="X22" s="19">
        <f>X23</f>
        <v>0</v>
      </c>
      <c r="Y22" s="94">
        <f t="shared" si="7"/>
        <v>-885000</v>
      </c>
      <c r="Z22" s="6"/>
      <c r="AA22" s="1"/>
    </row>
    <row r="23" spans="1:27" ht="77.25" customHeight="1">
      <c r="A23" s="5"/>
      <c r="B23" s="5"/>
      <c r="C23" s="5"/>
      <c r="D23" s="5"/>
      <c r="E23" s="5"/>
      <c r="F23" s="9"/>
      <c r="G23" s="33" t="s">
        <v>128</v>
      </c>
      <c r="H23" s="18" t="s">
        <v>129</v>
      </c>
      <c r="I23" s="45">
        <v>-885000</v>
      </c>
      <c r="J23" s="45"/>
      <c r="K23" s="94">
        <f t="shared" si="0"/>
        <v>-885000</v>
      </c>
      <c r="L23" s="19"/>
      <c r="M23" s="94">
        <f t="shared" si="1"/>
        <v>-885000</v>
      </c>
      <c r="N23" s="19"/>
      <c r="O23" s="94">
        <f t="shared" si="2"/>
        <v>-885000</v>
      </c>
      <c r="P23" s="19"/>
      <c r="Q23" s="94">
        <f t="shared" si="3"/>
        <v>-885000</v>
      </c>
      <c r="R23" s="19"/>
      <c r="S23" s="94">
        <f t="shared" si="4"/>
        <v>-885000</v>
      </c>
      <c r="T23" s="19"/>
      <c r="U23" s="94">
        <f t="shared" si="5"/>
        <v>-885000</v>
      </c>
      <c r="V23" s="19"/>
      <c r="W23" s="94">
        <f t="shared" si="6"/>
        <v>-885000</v>
      </c>
      <c r="X23" s="19"/>
      <c r="Y23" s="94">
        <f t="shared" si="7"/>
        <v>-885000</v>
      </c>
      <c r="Z23" s="6"/>
      <c r="AA23" s="1"/>
    </row>
    <row r="24" spans="1:27" ht="18" customHeight="1">
      <c r="A24" s="5"/>
      <c r="B24" s="5"/>
      <c r="C24" s="5"/>
      <c r="D24" s="5"/>
      <c r="E24" s="5"/>
      <c r="F24" s="9"/>
      <c r="G24" s="77" t="s">
        <v>82</v>
      </c>
      <c r="H24" s="24" t="s">
        <v>83</v>
      </c>
      <c r="I24" s="20">
        <f>I25+I28+I30</f>
        <v>11097000</v>
      </c>
      <c r="J24" s="20">
        <f>J25+J28+J30</f>
        <v>0</v>
      </c>
      <c r="K24" s="94">
        <f t="shared" si="0"/>
        <v>11097000</v>
      </c>
      <c r="L24" s="20">
        <f>L25+L28+L30</f>
        <v>0</v>
      </c>
      <c r="M24" s="94">
        <f t="shared" si="1"/>
        <v>11097000</v>
      </c>
      <c r="N24" s="20">
        <f>N25+N28+N30</f>
        <v>0</v>
      </c>
      <c r="O24" s="94">
        <f t="shared" si="2"/>
        <v>11097000</v>
      </c>
      <c r="P24" s="20">
        <f>P25+P28+P30</f>
        <v>0</v>
      </c>
      <c r="Q24" s="94">
        <f t="shared" si="3"/>
        <v>11097000</v>
      </c>
      <c r="R24" s="20">
        <f>R25+R28+R30</f>
        <v>0</v>
      </c>
      <c r="S24" s="94">
        <f t="shared" si="4"/>
        <v>11097000</v>
      </c>
      <c r="T24" s="20">
        <f>T25+T28+T30</f>
        <v>0</v>
      </c>
      <c r="U24" s="94">
        <f t="shared" si="5"/>
        <v>11097000</v>
      </c>
      <c r="V24" s="20">
        <f>V25+V28+V30</f>
        <v>-402891</v>
      </c>
      <c r="W24" s="94">
        <f t="shared" si="6"/>
        <v>10694109</v>
      </c>
      <c r="X24" s="20">
        <f>X25+X28+X30</f>
        <v>0</v>
      </c>
      <c r="Y24" s="94">
        <f t="shared" si="7"/>
        <v>10694109</v>
      </c>
      <c r="Z24" s="6"/>
      <c r="AA24" s="1"/>
    </row>
    <row r="25" spans="1:27" ht="27" customHeight="1">
      <c r="A25" s="5"/>
      <c r="B25" s="5"/>
      <c r="C25" s="5"/>
      <c r="D25" s="5"/>
      <c r="E25" s="5"/>
      <c r="F25" s="9"/>
      <c r="G25" s="81" t="s">
        <v>5</v>
      </c>
      <c r="H25" s="11" t="s">
        <v>53</v>
      </c>
      <c r="I25" s="20">
        <f>I26+I27</f>
        <v>0</v>
      </c>
      <c r="J25" s="20">
        <f>J26+J27</f>
        <v>0</v>
      </c>
      <c r="K25" s="94">
        <f t="shared" si="0"/>
        <v>0</v>
      </c>
      <c r="L25" s="20">
        <f>L26+L27</f>
        <v>0</v>
      </c>
      <c r="M25" s="94">
        <f t="shared" si="1"/>
        <v>0</v>
      </c>
      <c r="N25" s="20">
        <f>N26+N27</f>
        <v>0</v>
      </c>
      <c r="O25" s="94">
        <f t="shared" si="2"/>
        <v>0</v>
      </c>
      <c r="P25" s="20">
        <f>P26+P27</f>
        <v>0</v>
      </c>
      <c r="Q25" s="94">
        <f t="shared" si="3"/>
        <v>0</v>
      </c>
      <c r="R25" s="20">
        <f>R26+R27</f>
        <v>0</v>
      </c>
      <c r="S25" s="94">
        <f t="shared" si="4"/>
        <v>0</v>
      </c>
      <c r="T25" s="20">
        <f>T26+T27</f>
        <v>0</v>
      </c>
      <c r="U25" s="94">
        <f t="shared" si="5"/>
        <v>0</v>
      </c>
      <c r="V25" s="20">
        <f>V26+V27</f>
        <v>0</v>
      </c>
      <c r="W25" s="94">
        <f t="shared" si="6"/>
        <v>0</v>
      </c>
      <c r="X25" s="20">
        <f>X26+X27</f>
        <v>0</v>
      </c>
      <c r="Y25" s="94">
        <f t="shared" si="7"/>
        <v>0</v>
      </c>
      <c r="Z25" s="6"/>
      <c r="AA25" s="1"/>
    </row>
    <row r="26" spans="1:27" ht="27" customHeight="1">
      <c r="A26" s="5"/>
      <c r="B26" s="5"/>
      <c r="C26" s="5"/>
      <c r="D26" s="5"/>
      <c r="E26" s="5"/>
      <c r="F26" s="9"/>
      <c r="G26" s="34" t="s">
        <v>60</v>
      </c>
      <c r="H26" s="12" t="s">
        <v>53</v>
      </c>
      <c r="I26" s="45"/>
      <c r="J26" s="45"/>
      <c r="K26" s="94">
        <f t="shared" si="0"/>
        <v>0</v>
      </c>
      <c r="L26" s="19"/>
      <c r="M26" s="94">
        <f t="shared" si="1"/>
        <v>0</v>
      </c>
      <c r="N26" s="19"/>
      <c r="O26" s="94">
        <f t="shared" si="2"/>
        <v>0</v>
      </c>
      <c r="P26" s="19"/>
      <c r="Q26" s="94">
        <f t="shared" si="3"/>
        <v>0</v>
      </c>
      <c r="R26" s="19"/>
      <c r="S26" s="94">
        <f t="shared" si="4"/>
        <v>0</v>
      </c>
      <c r="T26" s="19"/>
      <c r="U26" s="94">
        <f t="shared" si="5"/>
        <v>0</v>
      </c>
      <c r="V26" s="19"/>
      <c r="W26" s="94">
        <f t="shared" si="6"/>
        <v>0</v>
      </c>
      <c r="X26" s="19"/>
      <c r="Y26" s="94">
        <f t="shared" si="7"/>
        <v>0</v>
      </c>
      <c r="Z26" s="6"/>
      <c r="AA26" s="1"/>
    </row>
    <row r="27" spans="1:27" ht="39" customHeight="1">
      <c r="A27" s="5"/>
      <c r="B27" s="5"/>
      <c r="C27" s="5"/>
      <c r="D27" s="5"/>
      <c r="E27" s="5"/>
      <c r="F27" s="9"/>
      <c r="G27" s="34" t="s">
        <v>130</v>
      </c>
      <c r="H27" s="12" t="s">
        <v>131</v>
      </c>
      <c r="I27" s="45"/>
      <c r="J27" s="45"/>
      <c r="K27" s="94">
        <f t="shared" si="0"/>
        <v>0</v>
      </c>
      <c r="L27" s="19"/>
      <c r="M27" s="94">
        <f t="shared" si="1"/>
        <v>0</v>
      </c>
      <c r="N27" s="19"/>
      <c r="O27" s="94">
        <f t="shared" si="2"/>
        <v>0</v>
      </c>
      <c r="P27" s="19"/>
      <c r="Q27" s="94">
        <f t="shared" si="3"/>
        <v>0</v>
      </c>
      <c r="R27" s="19"/>
      <c r="S27" s="94">
        <f t="shared" si="4"/>
        <v>0</v>
      </c>
      <c r="T27" s="19"/>
      <c r="U27" s="94">
        <f t="shared" si="5"/>
        <v>0</v>
      </c>
      <c r="V27" s="19"/>
      <c r="W27" s="94">
        <f t="shared" si="6"/>
        <v>0</v>
      </c>
      <c r="X27" s="19"/>
      <c r="Y27" s="94">
        <f t="shared" si="7"/>
        <v>0</v>
      </c>
      <c r="Z27" s="6"/>
      <c r="AA27" s="1"/>
    </row>
    <row r="28" spans="1:27" ht="20.25" customHeight="1">
      <c r="A28" s="5"/>
      <c r="B28" s="5"/>
      <c r="C28" s="5"/>
      <c r="D28" s="5"/>
      <c r="E28" s="5"/>
      <c r="F28" s="9"/>
      <c r="G28" s="82" t="s">
        <v>92</v>
      </c>
      <c r="H28" s="25" t="s">
        <v>62</v>
      </c>
      <c r="I28" s="46">
        <f>I29</f>
        <v>3164000</v>
      </c>
      <c r="J28" s="46">
        <f>J29</f>
        <v>0</v>
      </c>
      <c r="K28" s="94">
        <f t="shared" si="0"/>
        <v>3164000</v>
      </c>
      <c r="L28" s="20">
        <f>L29</f>
        <v>0</v>
      </c>
      <c r="M28" s="94">
        <f t="shared" si="1"/>
        <v>3164000</v>
      </c>
      <c r="N28" s="20">
        <f>N29</f>
        <v>0</v>
      </c>
      <c r="O28" s="94">
        <f t="shared" si="2"/>
        <v>3164000</v>
      </c>
      <c r="P28" s="20">
        <f>P29</f>
        <v>0</v>
      </c>
      <c r="Q28" s="94">
        <f t="shared" si="3"/>
        <v>3164000</v>
      </c>
      <c r="R28" s="20">
        <f>R29</f>
        <v>0</v>
      </c>
      <c r="S28" s="94">
        <f t="shared" si="4"/>
        <v>3164000</v>
      </c>
      <c r="T28" s="20">
        <f>T29</f>
        <v>0</v>
      </c>
      <c r="U28" s="94">
        <f t="shared" si="5"/>
        <v>3164000</v>
      </c>
      <c r="V28" s="20">
        <f>V29</f>
        <v>0</v>
      </c>
      <c r="W28" s="94">
        <f t="shared" si="6"/>
        <v>3164000</v>
      </c>
      <c r="X28" s="20">
        <f>X29</f>
        <v>0</v>
      </c>
      <c r="Y28" s="94">
        <f t="shared" si="7"/>
        <v>3164000</v>
      </c>
      <c r="Z28" s="6"/>
      <c r="AA28" s="1"/>
    </row>
    <row r="29" spans="1:27" ht="20.25" customHeight="1">
      <c r="A29" s="5"/>
      <c r="B29" s="5"/>
      <c r="C29" s="5"/>
      <c r="D29" s="5"/>
      <c r="E29" s="5"/>
      <c r="F29" s="9"/>
      <c r="G29" s="34" t="s">
        <v>63</v>
      </c>
      <c r="H29" s="12" t="s">
        <v>62</v>
      </c>
      <c r="I29" s="45">
        <v>3164000</v>
      </c>
      <c r="J29" s="45"/>
      <c r="K29" s="94">
        <f t="shared" si="0"/>
        <v>3164000</v>
      </c>
      <c r="L29" s="19"/>
      <c r="M29" s="94">
        <f t="shared" si="1"/>
        <v>3164000</v>
      </c>
      <c r="N29" s="19"/>
      <c r="O29" s="94">
        <f t="shared" si="2"/>
        <v>3164000</v>
      </c>
      <c r="P29" s="19"/>
      <c r="Q29" s="94">
        <f t="shared" si="3"/>
        <v>3164000</v>
      </c>
      <c r="R29" s="19"/>
      <c r="S29" s="94">
        <f t="shared" si="4"/>
        <v>3164000</v>
      </c>
      <c r="T29" s="19"/>
      <c r="U29" s="94">
        <f t="shared" si="5"/>
        <v>3164000</v>
      </c>
      <c r="V29" s="19"/>
      <c r="W29" s="94">
        <f t="shared" si="6"/>
        <v>3164000</v>
      </c>
      <c r="X29" s="19"/>
      <c r="Y29" s="94">
        <f t="shared" si="7"/>
        <v>3164000</v>
      </c>
      <c r="Z29" s="6"/>
      <c r="AA29" s="1"/>
    </row>
    <row r="30" spans="1:27" ht="30.75" customHeight="1">
      <c r="A30" s="5"/>
      <c r="B30" s="5"/>
      <c r="C30" s="5"/>
      <c r="D30" s="5"/>
      <c r="E30" s="5"/>
      <c r="F30" s="9"/>
      <c r="G30" s="81" t="s">
        <v>84</v>
      </c>
      <c r="H30" s="11" t="s">
        <v>85</v>
      </c>
      <c r="I30" s="46">
        <f>I31</f>
        <v>7933000</v>
      </c>
      <c r="J30" s="46">
        <f>J31</f>
        <v>0</v>
      </c>
      <c r="K30" s="94">
        <f t="shared" si="0"/>
        <v>7933000</v>
      </c>
      <c r="L30" s="20">
        <f>L31</f>
        <v>0</v>
      </c>
      <c r="M30" s="94">
        <f t="shared" si="1"/>
        <v>7933000</v>
      </c>
      <c r="N30" s="20">
        <f>N31</f>
        <v>0</v>
      </c>
      <c r="O30" s="94">
        <f t="shared" si="2"/>
        <v>7933000</v>
      </c>
      <c r="P30" s="20">
        <f>P31</f>
        <v>0</v>
      </c>
      <c r="Q30" s="94">
        <f t="shared" si="3"/>
        <v>7933000</v>
      </c>
      <c r="R30" s="20">
        <f>R31</f>
        <v>0</v>
      </c>
      <c r="S30" s="94">
        <f t="shared" si="4"/>
        <v>7933000</v>
      </c>
      <c r="T30" s="20">
        <f>T31</f>
        <v>0</v>
      </c>
      <c r="U30" s="94">
        <f t="shared" si="5"/>
        <v>7933000</v>
      </c>
      <c r="V30" s="20">
        <f>V31</f>
        <v>-402891</v>
      </c>
      <c r="W30" s="94">
        <f t="shared" si="6"/>
        <v>7530109</v>
      </c>
      <c r="X30" s="20">
        <f>X31</f>
        <v>0</v>
      </c>
      <c r="Y30" s="94">
        <f t="shared" si="7"/>
        <v>7530109</v>
      </c>
      <c r="Z30" s="6"/>
      <c r="AA30" s="1"/>
    </row>
    <row r="31" spans="1:27" ht="33.75" customHeight="1">
      <c r="A31" s="5"/>
      <c r="B31" s="5"/>
      <c r="C31" s="5"/>
      <c r="D31" s="5"/>
      <c r="E31" s="5"/>
      <c r="F31" s="9"/>
      <c r="G31" s="34" t="s">
        <v>87</v>
      </c>
      <c r="H31" s="12" t="s">
        <v>86</v>
      </c>
      <c r="I31" s="45">
        <v>7933000</v>
      </c>
      <c r="J31" s="45"/>
      <c r="K31" s="94">
        <f t="shared" si="0"/>
        <v>7933000</v>
      </c>
      <c r="L31" s="19"/>
      <c r="M31" s="94">
        <f t="shared" si="1"/>
        <v>7933000</v>
      </c>
      <c r="N31" s="19"/>
      <c r="O31" s="94">
        <f t="shared" si="2"/>
        <v>7933000</v>
      </c>
      <c r="P31" s="19"/>
      <c r="Q31" s="94">
        <f t="shared" si="3"/>
        <v>7933000</v>
      </c>
      <c r="R31" s="19"/>
      <c r="S31" s="94">
        <f t="shared" si="4"/>
        <v>7933000</v>
      </c>
      <c r="T31" s="19"/>
      <c r="U31" s="94">
        <f t="shared" si="5"/>
        <v>7933000</v>
      </c>
      <c r="V31" s="19">
        <v>-402891</v>
      </c>
      <c r="W31" s="94">
        <f t="shared" si="6"/>
        <v>7530109</v>
      </c>
      <c r="X31" s="19"/>
      <c r="Y31" s="94">
        <f t="shared" si="7"/>
        <v>7530109</v>
      </c>
      <c r="Z31" s="6"/>
      <c r="AA31" s="1"/>
    </row>
    <row r="32" spans="1:27" ht="18.75" customHeight="1">
      <c r="A32" s="5" t="s">
        <v>7</v>
      </c>
      <c r="B32" s="5" t="s">
        <v>8</v>
      </c>
      <c r="C32" s="5" t="s">
        <v>19</v>
      </c>
      <c r="D32" s="5" t="s">
        <v>20</v>
      </c>
      <c r="E32" s="5" t="s">
        <v>21</v>
      </c>
      <c r="F32" s="9" t="s">
        <v>21</v>
      </c>
      <c r="G32" s="83" t="s">
        <v>33</v>
      </c>
      <c r="H32" s="26" t="s">
        <v>54</v>
      </c>
      <c r="I32" s="46">
        <f>I33+I36</f>
        <v>1770000</v>
      </c>
      <c r="J32" s="46">
        <f>J33+J36</f>
        <v>0</v>
      </c>
      <c r="K32" s="94">
        <f t="shared" si="0"/>
        <v>1770000</v>
      </c>
      <c r="L32" s="20">
        <f>L33+L36</f>
        <v>0</v>
      </c>
      <c r="M32" s="94">
        <f t="shared" si="1"/>
        <v>1770000</v>
      </c>
      <c r="N32" s="20">
        <f>N33+N36</f>
        <v>0</v>
      </c>
      <c r="O32" s="94">
        <f t="shared" si="2"/>
        <v>1770000</v>
      </c>
      <c r="P32" s="20">
        <f>P33+P36</f>
        <v>0</v>
      </c>
      <c r="Q32" s="94">
        <f t="shared" si="3"/>
        <v>1770000</v>
      </c>
      <c r="R32" s="20">
        <f>R33+R36</f>
        <v>0</v>
      </c>
      <c r="S32" s="94">
        <f t="shared" si="4"/>
        <v>1770000</v>
      </c>
      <c r="T32" s="20">
        <f>T33+T36</f>
        <v>0</v>
      </c>
      <c r="U32" s="94">
        <f t="shared" si="5"/>
        <v>1770000</v>
      </c>
      <c r="V32" s="20">
        <f>V33+V36</f>
        <v>0</v>
      </c>
      <c r="W32" s="94">
        <f t="shared" si="6"/>
        <v>1770000</v>
      </c>
      <c r="X32" s="20">
        <f>X33+X36</f>
        <v>0</v>
      </c>
      <c r="Y32" s="94">
        <f t="shared" si="7"/>
        <v>1770000</v>
      </c>
      <c r="Z32" s="6"/>
      <c r="AA32" s="1"/>
    </row>
    <row r="33" spans="1:27" ht="26.25" customHeight="1">
      <c r="A33" s="5" t="s">
        <v>7</v>
      </c>
      <c r="B33" s="5" t="s">
        <v>8</v>
      </c>
      <c r="C33" s="5" t="s">
        <v>19</v>
      </c>
      <c r="D33" s="5" t="s">
        <v>20</v>
      </c>
      <c r="E33" s="5" t="s">
        <v>22</v>
      </c>
      <c r="F33" s="9" t="s">
        <v>22</v>
      </c>
      <c r="G33" s="34" t="s">
        <v>4</v>
      </c>
      <c r="H33" s="12" t="s">
        <v>55</v>
      </c>
      <c r="I33" s="45">
        <f>I34</f>
        <v>1760000</v>
      </c>
      <c r="J33" s="45">
        <f>J34</f>
        <v>0</v>
      </c>
      <c r="K33" s="94">
        <f t="shared" si="0"/>
        <v>1760000</v>
      </c>
      <c r="L33" s="19">
        <f>L34</f>
        <v>0</v>
      </c>
      <c r="M33" s="94">
        <f t="shared" si="1"/>
        <v>1760000</v>
      </c>
      <c r="N33" s="19">
        <f>N34</f>
        <v>0</v>
      </c>
      <c r="O33" s="94">
        <f t="shared" si="2"/>
        <v>1760000</v>
      </c>
      <c r="P33" s="19">
        <f>P34</f>
        <v>0</v>
      </c>
      <c r="Q33" s="94">
        <f t="shared" si="3"/>
        <v>1760000</v>
      </c>
      <c r="R33" s="19">
        <f>R34</f>
        <v>0</v>
      </c>
      <c r="S33" s="94">
        <f t="shared" si="4"/>
        <v>1760000</v>
      </c>
      <c r="T33" s="19">
        <f>T34</f>
        <v>0</v>
      </c>
      <c r="U33" s="94">
        <f t="shared" si="5"/>
        <v>1760000</v>
      </c>
      <c r="V33" s="19">
        <f>V34</f>
        <v>0</v>
      </c>
      <c r="W33" s="94">
        <f t="shared" si="6"/>
        <v>1760000</v>
      </c>
      <c r="X33" s="19">
        <f>X34</f>
        <v>0</v>
      </c>
      <c r="Y33" s="94">
        <f t="shared" si="7"/>
        <v>1760000</v>
      </c>
      <c r="Z33" s="6"/>
      <c r="AA33" s="1"/>
    </row>
    <row r="34" spans="1:27" ht="41.25" customHeight="1">
      <c r="A34" s="5" t="s">
        <v>7</v>
      </c>
      <c r="B34" s="5" t="s">
        <v>8</v>
      </c>
      <c r="C34" s="5" t="s">
        <v>19</v>
      </c>
      <c r="D34" s="5" t="s">
        <v>20</v>
      </c>
      <c r="E34" s="5" t="s">
        <v>23</v>
      </c>
      <c r="F34" s="9" t="s">
        <v>23</v>
      </c>
      <c r="G34" s="34" t="s">
        <v>3</v>
      </c>
      <c r="H34" s="12" t="s">
        <v>61</v>
      </c>
      <c r="I34" s="45">
        <v>1760000</v>
      </c>
      <c r="J34" s="45"/>
      <c r="K34" s="94">
        <f t="shared" si="0"/>
        <v>1760000</v>
      </c>
      <c r="L34" s="19"/>
      <c r="M34" s="94">
        <f t="shared" si="1"/>
        <v>1760000</v>
      </c>
      <c r="N34" s="19"/>
      <c r="O34" s="94">
        <f t="shared" si="2"/>
        <v>1760000</v>
      </c>
      <c r="P34" s="19"/>
      <c r="Q34" s="94">
        <f t="shared" si="3"/>
        <v>1760000</v>
      </c>
      <c r="R34" s="19"/>
      <c r="S34" s="94">
        <f t="shared" si="4"/>
        <v>1760000</v>
      </c>
      <c r="T34" s="19"/>
      <c r="U34" s="94">
        <f t="shared" si="5"/>
        <v>1760000</v>
      </c>
      <c r="V34" s="19"/>
      <c r="W34" s="94">
        <f t="shared" si="6"/>
        <v>1760000</v>
      </c>
      <c r="X34" s="19"/>
      <c r="Y34" s="94">
        <f t="shared" si="7"/>
        <v>1760000</v>
      </c>
      <c r="Z34" s="6"/>
      <c r="AA34" s="1"/>
    </row>
    <row r="35" spans="1:27" ht="8.25" customHeight="1" hidden="1">
      <c r="A35" s="5" t="s">
        <v>7</v>
      </c>
      <c r="B35" s="5" t="s">
        <v>8</v>
      </c>
      <c r="C35" s="5" t="s">
        <v>24</v>
      </c>
      <c r="D35" s="5" t="s">
        <v>25</v>
      </c>
      <c r="E35" s="5" t="s">
        <v>26</v>
      </c>
      <c r="F35" s="9" t="s">
        <v>26</v>
      </c>
      <c r="G35" s="34"/>
      <c r="H35" s="12"/>
      <c r="I35" s="45"/>
      <c r="J35" s="45"/>
      <c r="K35" s="94">
        <f t="shared" si="0"/>
        <v>0</v>
      </c>
      <c r="L35" s="19"/>
      <c r="M35" s="94">
        <f t="shared" si="1"/>
        <v>0</v>
      </c>
      <c r="N35" s="19"/>
      <c r="O35" s="94">
        <f t="shared" si="2"/>
        <v>0</v>
      </c>
      <c r="P35" s="19"/>
      <c r="Q35" s="94">
        <f t="shared" si="3"/>
        <v>0</v>
      </c>
      <c r="R35" s="19"/>
      <c r="S35" s="94">
        <f t="shared" si="4"/>
        <v>0</v>
      </c>
      <c r="T35" s="19"/>
      <c r="U35" s="94">
        <f t="shared" si="5"/>
        <v>0</v>
      </c>
      <c r="V35" s="19"/>
      <c r="W35" s="94">
        <f t="shared" si="6"/>
        <v>0</v>
      </c>
      <c r="X35" s="19"/>
      <c r="Y35" s="94">
        <f t="shared" si="7"/>
        <v>0</v>
      </c>
      <c r="Z35" s="6"/>
      <c r="AA35" s="1"/>
    </row>
    <row r="36" spans="1:27" ht="30.75" customHeight="1">
      <c r="A36" s="5"/>
      <c r="B36" s="5"/>
      <c r="C36" s="5"/>
      <c r="D36" s="5"/>
      <c r="E36" s="5"/>
      <c r="F36" s="9"/>
      <c r="G36" s="34" t="s">
        <v>34</v>
      </c>
      <c r="H36" s="12" t="s">
        <v>64</v>
      </c>
      <c r="I36" s="45">
        <f>I37</f>
        <v>10000</v>
      </c>
      <c r="J36" s="45">
        <f>J37</f>
        <v>0</v>
      </c>
      <c r="K36" s="94">
        <f t="shared" si="0"/>
        <v>10000</v>
      </c>
      <c r="L36" s="19">
        <f>L37</f>
        <v>0</v>
      </c>
      <c r="M36" s="94">
        <f t="shared" si="1"/>
        <v>10000</v>
      </c>
      <c r="N36" s="19">
        <f>N37</f>
        <v>0</v>
      </c>
      <c r="O36" s="94">
        <f t="shared" si="2"/>
        <v>10000</v>
      </c>
      <c r="P36" s="19">
        <f>P37</f>
        <v>0</v>
      </c>
      <c r="Q36" s="94">
        <f t="shared" si="3"/>
        <v>10000</v>
      </c>
      <c r="R36" s="19">
        <f>R37</f>
        <v>0</v>
      </c>
      <c r="S36" s="94">
        <f t="shared" si="4"/>
        <v>10000</v>
      </c>
      <c r="T36" s="19">
        <f>T37</f>
        <v>0</v>
      </c>
      <c r="U36" s="94">
        <f t="shared" si="5"/>
        <v>10000</v>
      </c>
      <c r="V36" s="19">
        <f>V37</f>
        <v>0</v>
      </c>
      <c r="W36" s="94">
        <f t="shared" si="6"/>
        <v>10000</v>
      </c>
      <c r="X36" s="19">
        <f>X37</f>
        <v>0</v>
      </c>
      <c r="Y36" s="94">
        <f t="shared" si="7"/>
        <v>10000</v>
      </c>
      <c r="Z36" s="6"/>
      <c r="AA36" s="1"/>
    </row>
    <row r="37" spans="1:27" ht="27" customHeight="1">
      <c r="A37" s="5"/>
      <c r="B37" s="5"/>
      <c r="C37" s="5"/>
      <c r="D37" s="5"/>
      <c r="E37" s="5"/>
      <c r="F37" s="9"/>
      <c r="G37" s="34" t="s">
        <v>65</v>
      </c>
      <c r="H37" s="12" t="s">
        <v>66</v>
      </c>
      <c r="I37" s="45">
        <v>10000</v>
      </c>
      <c r="J37" s="45"/>
      <c r="K37" s="94">
        <f t="shared" si="0"/>
        <v>10000</v>
      </c>
      <c r="L37" s="19"/>
      <c r="M37" s="94">
        <f t="shared" si="1"/>
        <v>10000</v>
      </c>
      <c r="N37" s="19"/>
      <c r="O37" s="94">
        <f t="shared" si="2"/>
        <v>10000</v>
      </c>
      <c r="P37" s="19"/>
      <c r="Q37" s="94">
        <f t="shared" si="3"/>
        <v>10000</v>
      </c>
      <c r="R37" s="19"/>
      <c r="S37" s="94">
        <f t="shared" si="4"/>
        <v>10000</v>
      </c>
      <c r="T37" s="19"/>
      <c r="U37" s="94">
        <f t="shared" si="5"/>
        <v>10000</v>
      </c>
      <c r="V37" s="19"/>
      <c r="W37" s="94">
        <f t="shared" si="6"/>
        <v>10000</v>
      </c>
      <c r="X37" s="19"/>
      <c r="Y37" s="94">
        <f t="shared" si="7"/>
        <v>10000</v>
      </c>
      <c r="Z37" s="6"/>
      <c r="AA37" s="1"/>
    </row>
    <row r="38" spans="1:27" ht="38.25" customHeight="1">
      <c r="A38" s="5" t="s">
        <v>7</v>
      </c>
      <c r="B38" s="5" t="s">
        <v>8</v>
      </c>
      <c r="C38" s="5" t="s">
        <v>24</v>
      </c>
      <c r="D38" s="5" t="s">
        <v>27</v>
      </c>
      <c r="E38" s="5" t="s">
        <v>28</v>
      </c>
      <c r="F38" s="9" t="s">
        <v>28</v>
      </c>
      <c r="G38" s="81" t="s">
        <v>45</v>
      </c>
      <c r="H38" s="11" t="s">
        <v>46</v>
      </c>
      <c r="I38" s="46">
        <f>I39+I45</f>
        <v>4340000</v>
      </c>
      <c r="J38" s="46">
        <f>J39+J45</f>
        <v>0</v>
      </c>
      <c r="K38" s="94">
        <f t="shared" si="0"/>
        <v>4340000</v>
      </c>
      <c r="L38" s="20">
        <f>L39+L45</f>
        <v>0</v>
      </c>
      <c r="M38" s="94">
        <f t="shared" si="1"/>
        <v>4340000</v>
      </c>
      <c r="N38" s="20">
        <f>N39+N45</f>
        <v>0</v>
      </c>
      <c r="O38" s="94">
        <f t="shared" si="2"/>
        <v>4340000</v>
      </c>
      <c r="P38" s="20">
        <f>P39+P45</f>
        <v>0</v>
      </c>
      <c r="Q38" s="94">
        <f t="shared" si="3"/>
        <v>4340000</v>
      </c>
      <c r="R38" s="20">
        <f>R39+R45</f>
        <v>0</v>
      </c>
      <c r="S38" s="94">
        <f t="shared" si="4"/>
        <v>4340000</v>
      </c>
      <c r="T38" s="20">
        <f>T39+T45</f>
        <v>0</v>
      </c>
      <c r="U38" s="94">
        <f t="shared" si="5"/>
        <v>4340000</v>
      </c>
      <c r="V38" s="20">
        <f>V39+V45</f>
        <v>-778000</v>
      </c>
      <c r="W38" s="94">
        <f t="shared" si="6"/>
        <v>3562000</v>
      </c>
      <c r="X38" s="20">
        <f>X39+X45</f>
        <v>0</v>
      </c>
      <c r="Y38" s="94">
        <f t="shared" si="7"/>
        <v>3562000</v>
      </c>
      <c r="Z38" s="6"/>
      <c r="AA38" s="1"/>
    </row>
    <row r="39" spans="1:27" ht="76.5">
      <c r="A39" s="5"/>
      <c r="B39" s="5"/>
      <c r="C39" s="5"/>
      <c r="D39" s="5"/>
      <c r="E39" s="5"/>
      <c r="F39" s="9"/>
      <c r="G39" s="81" t="s">
        <v>47</v>
      </c>
      <c r="H39" s="11" t="s">
        <v>110</v>
      </c>
      <c r="I39" s="46">
        <f>I44+I40</f>
        <v>4300000</v>
      </c>
      <c r="J39" s="46">
        <f>J44+J40</f>
        <v>0</v>
      </c>
      <c r="K39" s="94">
        <f t="shared" si="0"/>
        <v>4300000</v>
      </c>
      <c r="L39" s="20">
        <f>L44+L40</f>
        <v>0</v>
      </c>
      <c r="M39" s="94">
        <f t="shared" si="1"/>
        <v>4300000</v>
      </c>
      <c r="N39" s="20">
        <f>N44+N40</f>
        <v>0</v>
      </c>
      <c r="O39" s="94">
        <f t="shared" si="2"/>
        <v>4300000</v>
      </c>
      <c r="P39" s="20">
        <f>P44+P40</f>
        <v>0</v>
      </c>
      <c r="Q39" s="94">
        <f t="shared" si="3"/>
        <v>4300000</v>
      </c>
      <c r="R39" s="20">
        <f>R44+R40</f>
        <v>0</v>
      </c>
      <c r="S39" s="94">
        <f t="shared" si="4"/>
        <v>4300000</v>
      </c>
      <c r="T39" s="20">
        <f>T44+T40</f>
        <v>0</v>
      </c>
      <c r="U39" s="94">
        <f t="shared" si="5"/>
        <v>4300000</v>
      </c>
      <c r="V39" s="20">
        <f>V44+V40</f>
        <v>-778000</v>
      </c>
      <c r="W39" s="94">
        <f t="shared" si="6"/>
        <v>3522000</v>
      </c>
      <c r="X39" s="20">
        <f>X44+X40</f>
        <v>0</v>
      </c>
      <c r="Y39" s="94">
        <f t="shared" si="7"/>
        <v>3522000</v>
      </c>
      <c r="Z39" s="6"/>
      <c r="AA39" s="1"/>
    </row>
    <row r="40" spans="1:27" ht="60" customHeight="1">
      <c r="A40" s="5" t="s">
        <v>7</v>
      </c>
      <c r="B40" s="5" t="s">
        <v>8</v>
      </c>
      <c r="C40" s="5" t="s">
        <v>29</v>
      </c>
      <c r="D40" s="5" t="s">
        <v>30</v>
      </c>
      <c r="E40" s="5" t="s">
        <v>31</v>
      </c>
      <c r="F40" s="9" t="s">
        <v>31</v>
      </c>
      <c r="G40" s="34" t="s">
        <v>56</v>
      </c>
      <c r="H40" s="12" t="s">
        <v>57</v>
      </c>
      <c r="I40" s="45">
        <f>I41+I42</f>
        <v>4270000</v>
      </c>
      <c r="J40" s="45">
        <f>J41+J42</f>
        <v>0</v>
      </c>
      <c r="K40" s="94">
        <f t="shared" si="0"/>
        <v>4270000</v>
      </c>
      <c r="L40" s="19">
        <f>L41+L42</f>
        <v>0</v>
      </c>
      <c r="M40" s="94">
        <f t="shared" si="1"/>
        <v>4270000</v>
      </c>
      <c r="N40" s="19">
        <f>N41+N42</f>
        <v>0</v>
      </c>
      <c r="O40" s="94">
        <f t="shared" si="2"/>
        <v>4270000</v>
      </c>
      <c r="P40" s="19">
        <f>P41+P42</f>
        <v>0</v>
      </c>
      <c r="Q40" s="94">
        <f t="shared" si="3"/>
        <v>4270000</v>
      </c>
      <c r="R40" s="19">
        <f>R41+R42</f>
        <v>0</v>
      </c>
      <c r="S40" s="94">
        <f t="shared" si="4"/>
        <v>4270000</v>
      </c>
      <c r="T40" s="19">
        <f>T41+T42</f>
        <v>0</v>
      </c>
      <c r="U40" s="94">
        <f t="shared" si="5"/>
        <v>4270000</v>
      </c>
      <c r="V40" s="19">
        <f>V41+V42</f>
        <v>-778000</v>
      </c>
      <c r="W40" s="94">
        <f t="shared" si="6"/>
        <v>3492000</v>
      </c>
      <c r="X40" s="19">
        <f>X41+X42</f>
        <v>0</v>
      </c>
      <c r="Y40" s="94">
        <f t="shared" si="7"/>
        <v>3492000</v>
      </c>
      <c r="Z40" s="6"/>
      <c r="AA40" s="1"/>
    </row>
    <row r="41" spans="1:27" ht="72" customHeight="1">
      <c r="A41" s="5" t="s">
        <v>7</v>
      </c>
      <c r="B41" s="5" t="s">
        <v>8</v>
      </c>
      <c r="C41" s="5" t="s">
        <v>29</v>
      </c>
      <c r="D41" s="5" t="s">
        <v>30</v>
      </c>
      <c r="E41" s="5" t="s">
        <v>32</v>
      </c>
      <c r="F41" s="9" t="s">
        <v>32</v>
      </c>
      <c r="G41" s="84" t="s">
        <v>95</v>
      </c>
      <c r="H41" s="27" t="s">
        <v>111</v>
      </c>
      <c r="I41" s="47">
        <v>3950000</v>
      </c>
      <c r="J41" s="47"/>
      <c r="K41" s="94">
        <f t="shared" si="0"/>
        <v>3950000</v>
      </c>
      <c r="L41" s="28"/>
      <c r="M41" s="94">
        <f t="shared" si="1"/>
        <v>3950000</v>
      </c>
      <c r="N41" s="28"/>
      <c r="O41" s="94">
        <f t="shared" si="2"/>
        <v>3950000</v>
      </c>
      <c r="P41" s="28"/>
      <c r="Q41" s="94">
        <f t="shared" si="3"/>
        <v>3950000</v>
      </c>
      <c r="R41" s="28"/>
      <c r="S41" s="94">
        <f t="shared" si="4"/>
        <v>3950000</v>
      </c>
      <c r="T41" s="28"/>
      <c r="U41" s="94">
        <f t="shared" si="5"/>
        <v>3950000</v>
      </c>
      <c r="V41" s="28">
        <v>-778000</v>
      </c>
      <c r="W41" s="94">
        <f t="shared" si="6"/>
        <v>3172000</v>
      </c>
      <c r="X41" s="28"/>
      <c r="Y41" s="94">
        <f t="shared" si="7"/>
        <v>3172000</v>
      </c>
      <c r="Z41" s="6"/>
      <c r="AA41" s="1"/>
    </row>
    <row r="42" spans="1:27" ht="74.25" customHeight="1">
      <c r="A42" s="5"/>
      <c r="B42" s="5"/>
      <c r="C42" s="5"/>
      <c r="D42" s="5"/>
      <c r="E42" s="5"/>
      <c r="F42" s="9"/>
      <c r="G42" s="84" t="s">
        <v>89</v>
      </c>
      <c r="H42" s="27" t="s">
        <v>112</v>
      </c>
      <c r="I42" s="47">
        <v>320000</v>
      </c>
      <c r="J42" s="47"/>
      <c r="K42" s="94">
        <f t="shared" si="0"/>
        <v>320000</v>
      </c>
      <c r="L42" s="28"/>
      <c r="M42" s="94">
        <f t="shared" si="1"/>
        <v>320000</v>
      </c>
      <c r="N42" s="28"/>
      <c r="O42" s="94">
        <f t="shared" si="2"/>
        <v>320000</v>
      </c>
      <c r="P42" s="28"/>
      <c r="Q42" s="94">
        <f t="shared" si="3"/>
        <v>320000</v>
      </c>
      <c r="R42" s="28"/>
      <c r="S42" s="94">
        <f t="shared" si="4"/>
        <v>320000</v>
      </c>
      <c r="T42" s="28"/>
      <c r="U42" s="94">
        <f t="shared" si="5"/>
        <v>320000</v>
      </c>
      <c r="V42" s="28"/>
      <c r="W42" s="94">
        <f t="shared" si="6"/>
        <v>320000</v>
      </c>
      <c r="X42" s="28"/>
      <c r="Y42" s="94">
        <f t="shared" si="7"/>
        <v>320000</v>
      </c>
      <c r="Z42" s="6"/>
      <c r="AA42" s="1"/>
    </row>
    <row r="43" spans="1:27" ht="69" customHeight="1">
      <c r="A43" s="5"/>
      <c r="B43" s="5"/>
      <c r="C43" s="5"/>
      <c r="D43" s="5"/>
      <c r="E43" s="5"/>
      <c r="F43" s="9"/>
      <c r="G43" s="85" t="s">
        <v>0</v>
      </c>
      <c r="H43" s="12" t="s">
        <v>113</v>
      </c>
      <c r="I43" s="45">
        <f>I44</f>
        <v>30000</v>
      </c>
      <c r="J43" s="45">
        <f>J44</f>
        <v>0</v>
      </c>
      <c r="K43" s="94">
        <f t="shared" si="0"/>
        <v>30000</v>
      </c>
      <c r="L43" s="19">
        <f>L44</f>
        <v>0</v>
      </c>
      <c r="M43" s="94">
        <f t="shared" si="1"/>
        <v>30000</v>
      </c>
      <c r="N43" s="19">
        <f>N44</f>
        <v>0</v>
      </c>
      <c r="O43" s="94">
        <f t="shared" si="2"/>
        <v>30000</v>
      </c>
      <c r="P43" s="19">
        <f>P44</f>
        <v>0</v>
      </c>
      <c r="Q43" s="94">
        <f t="shared" si="3"/>
        <v>30000</v>
      </c>
      <c r="R43" s="19">
        <f>R44</f>
        <v>0</v>
      </c>
      <c r="S43" s="94">
        <f t="shared" si="4"/>
        <v>30000</v>
      </c>
      <c r="T43" s="19">
        <f>T44</f>
        <v>0</v>
      </c>
      <c r="U43" s="94">
        <f t="shared" si="5"/>
        <v>30000</v>
      </c>
      <c r="V43" s="19">
        <f>V44</f>
        <v>0</v>
      </c>
      <c r="W43" s="94">
        <f t="shared" si="6"/>
        <v>30000</v>
      </c>
      <c r="X43" s="19">
        <f>X44</f>
        <v>0</v>
      </c>
      <c r="Y43" s="94">
        <f t="shared" si="7"/>
        <v>30000</v>
      </c>
      <c r="Z43" s="6"/>
      <c r="AA43" s="1"/>
    </row>
    <row r="44" spans="1:27" ht="55.5" customHeight="1">
      <c r="A44" s="5"/>
      <c r="B44" s="5"/>
      <c r="C44" s="5"/>
      <c r="D44" s="5"/>
      <c r="E44" s="5"/>
      <c r="F44" s="9"/>
      <c r="G44" s="84" t="s">
        <v>2</v>
      </c>
      <c r="H44" s="27" t="s">
        <v>114</v>
      </c>
      <c r="I44" s="47">
        <v>30000</v>
      </c>
      <c r="J44" s="47"/>
      <c r="K44" s="94">
        <f t="shared" si="0"/>
        <v>30000</v>
      </c>
      <c r="L44" s="28"/>
      <c r="M44" s="94">
        <f t="shared" si="1"/>
        <v>30000</v>
      </c>
      <c r="N44" s="28"/>
      <c r="O44" s="94">
        <f t="shared" si="2"/>
        <v>30000</v>
      </c>
      <c r="P44" s="28"/>
      <c r="Q44" s="94">
        <f t="shared" si="3"/>
        <v>30000</v>
      </c>
      <c r="R44" s="28"/>
      <c r="S44" s="94">
        <f t="shared" si="4"/>
        <v>30000</v>
      </c>
      <c r="T44" s="28"/>
      <c r="U44" s="94">
        <f t="shared" si="5"/>
        <v>30000</v>
      </c>
      <c r="V44" s="28"/>
      <c r="W44" s="94">
        <f t="shared" si="6"/>
        <v>30000</v>
      </c>
      <c r="X44" s="28"/>
      <c r="Y44" s="94">
        <f t="shared" si="7"/>
        <v>30000</v>
      </c>
      <c r="Z44" s="6"/>
      <c r="AA44" s="1"/>
    </row>
    <row r="45" spans="1:27" ht="33" customHeight="1">
      <c r="A45" s="5"/>
      <c r="B45" s="5"/>
      <c r="C45" s="5"/>
      <c r="D45" s="5"/>
      <c r="E45" s="5"/>
      <c r="F45" s="9"/>
      <c r="G45" s="81" t="s">
        <v>96</v>
      </c>
      <c r="H45" s="11" t="s">
        <v>101</v>
      </c>
      <c r="I45" s="46">
        <f aca="true" t="shared" si="8" ref="I45:X46">I46</f>
        <v>40000</v>
      </c>
      <c r="J45" s="46">
        <f t="shared" si="8"/>
        <v>0</v>
      </c>
      <c r="K45" s="94">
        <f t="shared" si="0"/>
        <v>40000</v>
      </c>
      <c r="L45" s="20">
        <f t="shared" si="8"/>
        <v>0</v>
      </c>
      <c r="M45" s="94">
        <f t="shared" si="1"/>
        <v>40000</v>
      </c>
      <c r="N45" s="20">
        <f t="shared" si="8"/>
        <v>0</v>
      </c>
      <c r="O45" s="94">
        <f t="shared" si="2"/>
        <v>40000</v>
      </c>
      <c r="P45" s="20">
        <f t="shared" si="8"/>
        <v>0</v>
      </c>
      <c r="Q45" s="94">
        <f t="shared" si="3"/>
        <v>40000</v>
      </c>
      <c r="R45" s="20">
        <f t="shared" si="8"/>
        <v>0</v>
      </c>
      <c r="S45" s="94">
        <f t="shared" si="4"/>
        <v>40000</v>
      </c>
      <c r="T45" s="20">
        <f t="shared" si="8"/>
        <v>0</v>
      </c>
      <c r="U45" s="94">
        <f t="shared" si="5"/>
        <v>40000</v>
      </c>
      <c r="V45" s="20">
        <f t="shared" si="8"/>
        <v>0</v>
      </c>
      <c r="W45" s="94">
        <f t="shared" si="6"/>
        <v>40000</v>
      </c>
      <c r="X45" s="20">
        <f t="shared" si="8"/>
        <v>0</v>
      </c>
      <c r="Y45" s="94">
        <f t="shared" si="7"/>
        <v>40000</v>
      </c>
      <c r="Z45" s="6"/>
      <c r="AA45" s="1"/>
    </row>
    <row r="46" spans="1:27" ht="41.25" customHeight="1">
      <c r="A46" s="5" t="s">
        <v>7</v>
      </c>
      <c r="B46" s="5" t="s">
        <v>8</v>
      </c>
      <c r="C46" s="5" t="s">
        <v>29</v>
      </c>
      <c r="D46" s="5" t="s">
        <v>30</v>
      </c>
      <c r="E46" s="5" t="s">
        <v>31</v>
      </c>
      <c r="F46" s="9" t="s">
        <v>31</v>
      </c>
      <c r="G46" s="34" t="s">
        <v>97</v>
      </c>
      <c r="H46" s="12" t="s">
        <v>100</v>
      </c>
      <c r="I46" s="45">
        <f t="shared" si="8"/>
        <v>40000</v>
      </c>
      <c r="J46" s="45">
        <f t="shared" si="8"/>
        <v>0</v>
      </c>
      <c r="K46" s="94">
        <f t="shared" si="0"/>
        <v>40000</v>
      </c>
      <c r="L46" s="19">
        <f t="shared" si="8"/>
        <v>0</v>
      </c>
      <c r="M46" s="94">
        <f t="shared" si="1"/>
        <v>40000</v>
      </c>
      <c r="N46" s="19">
        <f t="shared" si="8"/>
        <v>0</v>
      </c>
      <c r="O46" s="94">
        <f t="shared" si="2"/>
        <v>40000</v>
      </c>
      <c r="P46" s="19">
        <f t="shared" si="8"/>
        <v>0</v>
      </c>
      <c r="Q46" s="94">
        <f t="shared" si="3"/>
        <v>40000</v>
      </c>
      <c r="R46" s="19">
        <f t="shared" si="8"/>
        <v>0</v>
      </c>
      <c r="S46" s="94">
        <f t="shared" si="4"/>
        <v>40000</v>
      </c>
      <c r="T46" s="19">
        <f t="shared" si="8"/>
        <v>0</v>
      </c>
      <c r="U46" s="94">
        <f t="shared" si="5"/>
        <v>40000</v>
      </c>
      <c r="V46" s="19">
        <f t="shared" si="8"/>
        <v>0</v>
      </c>
      <c r="W46" s="94">
        <f t="shared" si="6"/>
        <v>40000</v>
      </c>
      <c r="X46" s="19">
        <f t="shared" si="8"/>
        <v>0</v>
      </c>
      <c r="Y46" s="94">
        <f t="shared" si="7"/>
        <v>40000</v>
      </c>
      <c r="Z46" s="6"/>
      <c r="AA46" s="1"/>
    </row>
    <row r="47" spans="1:27" ht="38.25">
      <c r="A47" s="5" t="s">
        <v>7</v>
      </c>
      <c r="B47" s="5" t="s">
        <v>8</v>
      </c>
      <c r="C47" s="5" t="s">
        <v>29</v>
      </c>
      <c r="D47" s="5" t="s">
        <v>30</v>
      </c>
      <c r="E47" s="5" t="s">
        <v>32</v>
      </c>
      <c r="F47" s="9" t="s">
        <v>32</v>
      </c>
      <c r="G47" s="84" t="s">
        <v>98</v>
      </c>
      <c r="H47" s="27" t="s">
        <v>99</v>
      </c>
      <c r="I47" s="47">
        <v>40000</v>
      </c>
      <c r="J47" s="47"/>
      <c r="K47" s="94">
        <f t="shared" si="0"/>
        <v>40000</v>
      </c>
      <c r="L47" s="28"/>
      <c r="M47" s="94">
        <f t="shared" si="1"/>
        <v>40000</v>
      </c>
      <c r="N47" s="28"/>
      <c r="O47" s="94">
        <f t="shared" si="2"/>
        <v>40000</v>
      </c>
      <c r="P47" s="28"/>
      <c r="Q47" s="94">
        <f t="shared" si="3"/>
        <v>40000</v>
      </c>
      <c r="R47" s="28"/>
      <c r="S47" s="94">
        <f t="shared" si="4"/>
        <v>40000</v>
      </c>
      <c r="T47" s="28"/>
      <c r="U47" s="94">
        <f t="shared" si="5"/>
        <v>40000</v>
      </c>
      <c r="V47" s="28"/>
      <c r="W47" s="94">
        <f t="shared" si="6"/>
        <v>40000</v>
      </c>
      <c r="X47" s="28"/>
      <c r="Y47" s="94">
        <f t="shared" si="7"/>
        <v>40000</v>
      </c>
      <c r="Z47" s="6"/>
      <c r="AA47" s="1"/>
    </row>
    <row r="48" spans="1:27" ht="36" customHeight="1">
      <c r="A48" s="5" t="s">
        <v>7</v>
      </c>
      <c r="B48" s="5" t="s">
        <v>8</v>
      </c>
      <c r="C48" s="5" t="s">
        <v>33</v>
      </c>
      <c r="D48" s="5" t="s">
        <v>34</v>
      </c>
      <c r="E48" s="5" t="s">
        <v>35</v>
      </c>
      <c r="F48" s="9" t="s">
        <v>36</v>
      </c>
      <c r="G48" s="82" t="s">
        <v>48</v>
      </c>
      <c r="H48" s="25" t="s">
        <v>49</v>
      </c>
      <c r="I48" s="20">
        <f>I49</f>
        <v>265000</v>
      </c>
      <c r="J48" s="20">
        <f>J49</f>
        <v>0</v>
      </c>
      <c r="K48" s="94">
        <f t="shared" si="0"/>
        <v>265000</v>
      </c>
      <c r="L48" s="20">
        <f>L49</f>
        <v>0</v>
      </c>
      <c r="M48" s="94">
        <f t="shared" si="1"/>
        <v>265000</v>
      </c>
      <c r="N48" s="20">
        <f>N49</f>
        <v>0</v>
      </c>
      <c r="O48" s="94">
        <f t="shared" si="2"/>
        <v>265000</v>
      </c>
      <c r="P48" s="20">
        <f>P49</f>
        <v>0</v>
      </c>
      <c r="Q48" s="94">
        <f t="shared" si="3"/>
        <v>265000</v>
      </c>
      <c r="R48" s="20">
        <f>R49</f>
        <v>0</v>
      </c>
      <c r="S48" s="94">
        <f t="shared" si="4"/>
        <v>265000</v>
      </c>
      <c r="T48" s="20">
        <f>T49</f>
        <v>0</v>
      </c>
      <c r="U48" s="94">
        <f t="shared" si="5"/>
        <v>265000</v>
      </c>
      <c r="V48" s="20">
        <f>V49</f>
        <v>0</v>
      </c>
      <c r="W48" s="94">
        <f t="shared" si="6"/>
        <v>265000</v>
      </c>
      <c r="X48" s="20">
        <f>X49</f>
        <v>0</v>
      </c>
      <c r="Y48" s="94">
        <f t="shared" si="7"/>
        <v>265000</v>
      </c>
      <c r="Z48" s="6"/>
      <c r="AA48" s="1"/>
    </row>
    <row r="49" spans="1:27" ht="20.25" customHeight="1">
      <c r="A49" s="5" t="s">
        <v>7</v>
      </c>
      <c r="B49" s="5" t="s">
        <v>8</v>
      </c>
      <c r="C49" s="5" t="s">
        <v>33</v>
      </c>
      <c r="D49" s="5" t="s">
        <v>34</v>
      </c>
      <c r="E49" s="5" t="s">
        <v>37</v>
      </c>
      <c r="F49" s="9" t="s">
        <v>37</v>
      </c>
      <c r="G49" s="85" t="s">
        <v>50</v>
      </c>
      <c r="H49" s="12" t="s">
        <v>1</v>
      </c>
      <c r="I49" s="19">
        <f>I50+I51+I52</f>
        <v>265000</v>
      </c>
      <c r="J49" s="19">
        <f>J50+J51+J52</f>
        <v>0</v>
      </c>
      <c r="K49" s="94">
        <f t="shared" si="0"/>
        <v>265000</v>
      </c>
      <c r="L49" s="19">
        <f>L50+L51+L52</f>
        <v>0</v>
      </c>
      <c r="M49" s="94">
        <f t="shared" si="1"/>
        <v>265000</v>
      </c>
      <c r="N49" s="19">
        <f>N50+N51+N52</f>
        <v>0</v>
      </c>
      <c r="O49" s="94">
        <f t="shared" si="2"/>
        <v>265000</v>
      </c>
      <c r="P49" s="19">
        <f>P50+P51+P52</f>
        <v>0</v>
      </c>
      <c r="Q49" s="94">
        <f t="shared" si="3"/>
        <v>265000</v>
      </c>
      <c r="R49" s="19">
        <f>R50+R51+R52</f>
        <v>0</v>
      </c>
      <c r="S49" s="94">
        <f t="shared" si="4"/>
        <v>265000</v>
      </c>
      <c r="T49" s="19">
        <f>T50+T51+T52</f>
        <v>0</v>
      </c>
      <c r="U49" s="94">
        <f t="shared" si="5"/>
        <v>265000</v>
      </c>
      <c r="V49" s="19">
        <f>V50+V51+V52</f>
        <v>0</v>
      </c>
      <c r="W49" s="94">
        <f t="shared" si="6"/>
        <v>265000</v>
      </c>
      <c r="X49" s="19">
        <f>X50+X51+X52</f>
        <v>0</v>
      </c>
      <c r="Y49" s="94">
        <f t="shared" si="7"/>
        <v>265000</v>
      </c>
      <c r="Z49" s="6"/>
      <c r="AA49" s="1"/>
    </row>
    <row r="50" spans="1:27" ht="30" customHeight="1">
      <c r="A50" s="5"/>
      <c r="B50" s="5"/>
      <c r="C50" s="5"/>
      <c r="D50" s="5"/>
      <c r="E50" s="5"/>
      <c r="F50" s="9"/>
      <c r="G50" s="86" t="s">
        <v>69</v>
      </c>
      <c r="H50" s="27" t="s">
        <v>67</v>
      </c>
      <c r="I50" s="28">
        <v>15000</v>
      </c>
      <c r="J50" s="28"/>
      <c r="K50" s="94">
        <f t="shared" si="0"/>
        <v>15000</v>
      </c>
      <c r="L50" s="28"/>
      <c r="M50" s="94">
        <f t="shared" si="1"/>
        <v>15000</v>
      </c>
      <c r="N50" s="28"/>
      <c r="O50" s="94">
        <f t="shared" si="2"/>
        <v>15000</v>
      </c>
      <c r="P50" s="28"/>
      <c r="Q50" s="94">
        <f t="shared" si="3"/>
        <v>15000</v>
      </c>
      <c r="R50" s="28"/>
      <c r="S50" s="94">
        <f t="shared" si="4"/>
        <v>15000</v>
      </c>
      <c r="T50" s="28"/>
      <c r="U50" s="94">
        <f t="shared" si="5"/>
        <v>15000</v>
      </c>
      <c r="V50" s="28"/>
      <c r="W50" s="94">
        <f t="shared" si="6"/>
        <v>15000</v>
      </c>
      <c r="X50" s="28"/>
      <c r="Y50" s="94">
        <f t="shared" si="7"/>
        <v>15000</v>
      </c>
      <c r="Z50" s="6"/>
      <c r="AA50" s="1"/>
    </row>
    <row r="51" spans="1:27" ht="22.5" customHeight="1">
      <c r="A51" s="5"/>
      <c r="B51" s="5"/>
      <c r="C51" s="5"/>
      <c r="D51" s="5"/>
      <c r="E51" s="5"/>
      <c r="F51" s="9"/>
      <c r="G51" s="86" t="s">
        <v>144</v>
      </c>
      <c r="H51" s="27" t="s">
        <v>93</v>
      </c>
      <c r="I51" s="28">
        <v>2000</v>
      </c>
      <c r="J51" s="28"/>
      <c r="K51" s="94">
        <f t="shared" si="0"/>
        <v>2000</v>
      </c>
      <c r="L51" s="28"/>
      <c r="M51" s="94">
        <f t="shared" si="1"/>
        <v>2000</v>
      </c>
      <c r="N51" s="28"/>
      <c r="O51" s="94">
        <f t="shared" si="2"/>
        <v>2000</v>
      </c>
      <c r="P51" s="28"/>
      <c r="Q51" s="94">
        <f t="shared" si="3"/>
        <v>2000</v>
      </c>
      <c r="R51" s="28"/>
      <c r="S51" s="94">
        <f t="shared" si="4"/>
        <v>2000</v>
      </c>
      <c r="T51" s="28"/>
      <c r="U51" s="94">
        <f t="shared" si="5"/>
        <v>2000</v>
      </c>
      <c r="V51" s="28"/>
      <c r="W51" s="94">
        <f t="shared" si="6"/>
        <v>2000</v>
      </c>
      <c r="X51" s="28"/>
      <c r="Y51" s="94">
        <f t="shared" si="7"/>
        <v>2000</v>
      </c>
      <c r="Z51" s="6"/>
      <c r="AA51" s="1"/>
    </row>
    <row r="52" spans="1:27" ht="18.75" customHeight="1">
      <c r="A52" s="5"/>
      <c r="B52" s="5"/>
      <c r="C52" s="5"/>
      <c r="D52" s="5"/>
      <c r="E52" s="5"/>
      <c r="F52" s="9"/>
      <c r="G52" s="78" t="s">
        <v>70</v>
      </c>
      <c r="H52" s="12" t="s">
        <v>68</v>
      </c>
      <c r="I52" s="19">
        <f>I53</f>
        <v>248000</v>
      </c>
      <c r="J52" s="19">
        <f>J53</f>
        <v>0</v>
      </c>
      <c r="K52" s="94">
        <f t="shared" si="0"/>
        <v>248000</v>
      </c>
      <c r="L52" s="19">
        <f>L53</f>
        <v>0</v>
      </c>
      <c r="M52" s="94">
        <f t="shared" si="1"/>
        <v>248000</v>
      </c>
      <c r="N52" s="19">
        <f>N53</f>
        <v>0</v>
      </c>
      <c r="O52" s="94">
        <f t="shared" si="2"/>
        <v>248000</v>
      </c>
      <c r="P52" s="19">
        <f>P53</f>
        <v>0</v>
      </c>
      <c r="Q52" s="94">
        <f t="shared" si="3"/>
        <v>248000</v>
      </c>
      <c r="R52" s="19">
        <f>R53</f>
        <v>0</v>
      </c>
      <c r="S52" s="94">
        <f t="shared" si="4"/>
        <v>248000</v>
      </c>
      <c r="T52" s="19">
        <f>T53</f>
        <v>0</v>
      </c>
      <c r="U52" s="94">
        <f t="shared" si="5"/>
        <v>248000</v>
      </c>
      <c r="V52" s="19">
        <f>V53</f>
        <v>0</v>
      </c>
      <c r="W52" s="94">
        <f t="shared" si="6"/>
        <v>248000</v>
      </c>
      <c r="X52" s="19">
        <f>X53</f>
        <v>0</v>
      </c>
      <c r="Y52" s="94">
        <f t="shared" si="7"/>
        <v>248000</v>
      </c>
      <c r="Z52" s="6"/>
      <c r="AA52" s="1"/>
    </row>
    <row r="53" spans="1:27" ht="15.75" customHeight="1">
      <c r="A53" s="5"/>
      <c r="B53" s="5"/>
      <c r="C53" s="5"/>
      <c r="D53" s="5"/>
      <c r="E53" s="5"/>
      <c r="F53" s="9"/>
      <c r="G53" s="86" t="s">
        <v>104</v>
      </c>
      <c r="H53" s="27" t="s">
        <v>105</v>
      </c>
      <c r="I53" s="28">
        <v>248000</v>
      </c>
      <c r="J53" s="28"/>
      <c r="K53" s="94">
        <f t="shared" si="0"/>
        <v>248000</v>
      </c>
      <c r="L53" s="28"/>
      <c r="M53" s="94">
        <f t="shared" si="1"/>
        <v>248000</v>
      </c>
      <c r="N53" s="28"/>
      <c r="O53" s="94">
        <f t="shared" si="2"/>
        <v>248000</v>
      </c>
      <c r="P53" s="28"/>
      <c r="Q53" s="94">
        <f t="shared" si="3"/>
        <v>248000</v>
      </c>
      <c r="R53" s="28"/>
      <c r="S53" s="94">
        <f t="shared" si="4"/>
        <v>248000</v>
      </c>
      <c r="T53" s="28"/>
      <c r="U53" s="94">
        <f t="shared" si="5"/>
        <v>248000</v>
      </c>
      <c r="V53" s="28"/>
      <c r="W53" s="94">
        <f t="shared" si="6"/>
        <v>248000</v>
      </c>
      <c r="X53" s="28"/>
      <c r="Y53" s="94">
        <f t="shared" si="7"/>
        <v>248000</v>
      </c>
      <c r="Z53" s="6"/>
      <c r="AA53" s="1"/>
    </row>
    <row r="54" spans="1:27" ht="37.5" customHeight="1" hidden="1">
      <c r="A54" s="5"/>
      <c r="B54" s="5"/>
      <c r="C54" s="5"/>
      <c r="D54" s="5"/>
      <c r="E54" s="5"/>
      <c r="F54" s="9"/>
      <c r="G54" s="78" t="s">
        <v>199</v>
      </c>
      <c r="H54" s="27" t="s">
        <v>200</v>
      </c>
      <c r="I54" s="28"/>
      <c r="J54" s="28"/>
      <c r="K54" s="94">
        <f t="shared" si="0"/>
        <v>0</v>
      </c>
      <c r="L54" s="28"/>
      <c r="M54" s="94">
        <f t="shared" si="1"/>
        <v>0</v>
      </c>
      <c r="N54" s="28"/>
      <c r="O54" s="94">
        <f t="shared" si="2"/>
        <v>0</v>
      </c>
      <c r="P54" s="28"/>
      <c r="Q54" s="94">
        <f t="shared" si="3"/>
        <v>0</v>
      </c>
      <c r="R54" s="28"/>
      <c r="S54" s="94">
        <f t="shared" si="4"/>
        <v>0</v>
      </c>
      <c r="T54" s="28"/>
      <c r="U54" s="94">
        <f t="shared" si="5"/>
        <v>0</v>
      </c>
      <c r="V54" s="28"/>
      <c r="W54" s="94">
        <f t="shared" si="6"/>
        <v>0</v>
      </c>
      <c r="X54" s="28"/>
      <c r="Y54" s="94">
        <f t="shared" si="7"/>
        <v>0</v>
      </c>
      <c r="Z54" s="6"/>
      <c r="AA54" s="1"/>
    </row>
    <row r="55" spans="1:27" ht="27.75" customHeight="1" hidden="1">
      <c r="A55" s="5" t="s">
        <v>7</v>
      </c>
      <c r="B55" s="5" t="s">
        <v>8</v>
      </c>
      <c r="C55" s="5" t="s">
        <v>33</v>
      </c>
      <c r="D55" s="5" t="s">
        <v>34</v>
      </c>
      <c r="E55" s="5" t="s">
        <v>35</v>
      </c>
      <c r="F55" s="9" t="s">
        <v>36</v>
      </c>
      <c r="G55" s="35" t="s">
        <v>132</v>
      </c>
      <c r="H55" s="36" t="s">
        <v>133</v>
      </c>
      <c r="I55" s="20">
        <f aca="true" t="shared" si="9" ref="I55:X57">I56</f>
        <v>0</v>
      </c>
      <c r="J55" s="20">
        <f t="shared" si="9"/>
        <v>0</v>
      </c>
      <c r="K55" s="94">
        <f t="shared" si="0"/>
        <v>0</v>
      </c>
      <c r="L55" s="20">
        <f t="shared" si="9"/>
        <v>0</v>
      </c>
      <c r="M55" s="94">
        <f t="shared" si="1"/>
        <v>0</v>
      </c>
      <c r="N55" s="20">
        <f t="shared" si="9"/>
        <v>0</v>
      </c>
      <c r="O55" s="94">
        <f t="shared" si="2"/>
        <v>0</v>
      </c>
      <c r="P55" s="20">
        <f t="shared" si="9"/>
        <v>0</v>
      </c>
      <c r="Q55" s="94">
        <f t="shared" si="3"/>
        <v>0</v>
      </c>
      <c r="R55" s="20">
        <f t="shared" si="9"/>
        <v>0</v>
      </c>
      <c r="S55" s="94">
        <f t="shared" si="4"/>
        <v>0</v>
      </c>
      <c r="T55" s="20">
        <f t="shared" si="9"/>
        <v>0</v>
      </c>
      <c r="U55" s="94">
        <f t="shared" si="5"/>
        <v>0</v>
      </c>
      <c r="V55" s="20">
        <f t="shared" si="9"/>
        <v>0</v>
      </c>
      <c r="W55" s="94">
        <f t="shared" si="6"/>
        <v>0</v>
      </c>
      <c r="X55" s="20">
        <f t="shared" si="9"/>
        <v>0</v>
      </c>
      <c r="Y55" s="94">
        <f t="shared" si="7"/>
        <v>0</v>
      </c>
      <c r="Z55" s="6"/>
      <c r="AA55" s="1"/>
    </row>
    <row r="56" spans="1:27" ht="20.25" customHeight="1" hidden="1">
      <c r="A56" s="5" t="s">
        <v>7</v>
      </c>
      <c r="B56" s="5" t="s">
        <v>8</v>
      </c>
      <c r="C56" s="5" t="s">
        <v>33</v>
      </c>
      <c r="D56" s="5" t="s">
        <v>34</v>
      </c>
      <c r="E56" s="5" t="s">
        <v>37</v>
      </c>
      <c r="F56" s="9" t="s">
        <v>37</v>
      </c>
      <c r="G56" s="37" t="s">
        <v>134</v>
      </c>
      <c r="H56" s="38" t="s">
        <v>135</v>
      </c>
      <c r="I56" s="19">
        <f t="shared" si="9"/>
        <v>0</v>
      </c>
      <c r="J56" s="19">
        <f t="shared" si="9"/>
        <v>0</v>
      </c>
      <c r="K56" s="94">
        <f t="shared" si="0"/>
        <v>0</v>
      </c>
      <c r="L56" s="19">
        <f t="shared" si="9"/>
        <v>0</v>
      </c>
      <c r="M56" s="94">
        <f t="shared" si="1"/>
        <v>0</v>
      </c>
      <c r="N56" s="19">
        <f t="shared" si="9"/>
        <v>0</v>
      </c>
      <c r="O56" s="94">
        <f t="shared" si="2"/>
        <v>0</v>
      </c>
      <c r="P56" s="19">
        <f t="shared" si="9"/>
        <v>0</v>
      </c>
      <c r="Q56" s="94">
        <f t="shared" si="3"/>
        <v>0</v>
      </c>
      <c r="R56" s="19">
        <f t="shared" si="9"/>
        <v>0</v>
      </c>
      <c r="S56" s="94">
        <f t="shared" si="4"/>
        <v>0</v>
      </c>
      <c r="T56" s="19">
        <f t="shared" si="9"/>
        <v>0</v>
      </c>
      <c r="U56" s="94">
        <f t="shared" si="5"/>
        <v>0</v>
      </c>
      <c r="V56" s="19">
        <f t="shared" si="9"/>
        <v>0</v>
      </c>
      <c r="W56" s="94">
        <f t="shared" si="6"/>
        <v>0</v>
      </c>
      <c r="X56" s="19">
        <f t="shared" si="9"/>
        <v>0</v>
      </c>
      <c r="Y56" s="94">
        <f t="shared" si="7"/>
        <v>0</v>
      </c>
      <c r="Z56" s="6"/>
      <c r="AA56" s="1"/>
    </row>
    <row r="57" spans="1:27" ht="30" customHeight="1" hidden="1">
      <c r="A57" s="5"/>
      <c r="B57" s="5"/>
      <c r="C57" s="5"/>
      <c r="D57" s="5"/>
      <c r="E57" s="5"/>
      <c r="F57" s="9"/>
      <c r="G57" s="37" t="s">
        <v>136</v>
      </c>
      <c r="H57" s="38" t="s">
        <v>137</v>
      </c>
      <c r="I57" s="28">
        <f t="shared" si="9"/>
        <v>0</v>
      </c>
      <c r="J57" s="28">
        <f t="shared" si="9"/>
        <v>0</v>
      </c>
      <c r="K57" s="94">
        <f t="shared" si="0"/>
        <v>0</v>
      </c>
      <c r="L57" s="28">
        <f t="shared" si="9"/>
        <v>0</v>
      </c>
      <c r="M57" s="94">
        <f t="shared" si="1"/>
        <v>0</v>
      </c>
      <c r="N57" s="28">
        <f t="shared" si="9"/>
        <v>0</v>
      </c>
      <c r="O57" s="94">
        <f t="shared" si="2"/>
        <v>0</v>
      </c>
      <c r="P57" s="28">
        <f t="shared" si="9"/>
        <v>0</v>
      </c>
      <c r="Q57" s="94">
        <f t="shared" si="3"/>
        <v>0</v>
      </c>
      <c r="R57" s="28">
        <f t="shared" si="9"/>
        <v>0</v>
      </c>
      <c r="S57" s="94">
        <f t="shared" si="4"/>
        <v>0</v>
      </c>
      <c r="T57" s="28">
        <f t="shared" si="9"/>
        <v>0</v>
      </c>
      <c r="U57" s="94">
        <f t="shared" si="5"/>
        <v>0</v>
      </c>
      <c r="V57" s="28">
        <f t="shared" si="9"/>
        <v>0</v>
      </c>
      <c r="W57" s="94">
        <f t="shared" si="6"/>
        <v>0</v>
      </c>
      <c r="X57" s="28">
        <f t="shared" si="9"/>
        <v>0</v>
      </c>
      <c r="Y57" s="94">
        <f t="shared" si="7"/>
        <v>0</v>
      </c>
      <c r="Z57" s="6"/>
      <c r="AA57" s="1"/>
    </row>
    <row r="58" spans="1:27" ht="33" customHeight="1" hidden="1">
      <c r="A58" s="5"/>
      <c r="B58" s="5"/>
      <c r="C58" s="5"/>
      <c r="D58" s="5"/>
      <c r="E58" s="5"/>
      <c r="F58" s="9"/>
      <c r="G58" s="41" t="s">
        <v>138</v>
      </c>
      <c r="H58" s="42" t="s">
        <v>139</v>
      </c>
      <c r="I58" s="28"/>
      <c r="J58" s="28"/>
      <c r="K58" s="94">
        <f t="shared" si="0"/>
        <v>0</v>
      </c>
      <c r="L58" s="28"/>
      <c r="M58" s="94">
        <f t="shared" si="1"/>
        <v>0</v>
      </c>
      <c r="N58" s="28"/>
      <c r="O58" s="94">
        <f t="shared" si="2"/>
        <v>0</v>
      </c>
      <c r="P58" s="28"/>
      <c r="Q58" s="94">
        <f t="shared" si="3"/>
        <v>0</v>
      </c>
      <c r="R58" s="28"/>
      <c r="S58" s="94">
        <f t="shared" si="4"/>
        <v>0</v>
      </c>
      <c r="T58" s="28"/>
      <c r="U58" s="94">
        <f t="shared" si="5"/>
        <v>0</v>
      </c>
      <c r="V58" s="28"/>
      <c r="W58" s="94">
        <f t="shared" si="6"/>
        <v>0</v>
      </c>
      <c r="X58" s="28"/>
      <c r="Y58" s="94">
        <f t="shared" si="7"/>
        <v>0</v>
      </c>
      <c r="Z58" s="6"/>
      <c r="AA58" s="1"/>
    </row>
    <row r="59" spans="1:27" ht="26.25" customHeight="1" hidden="1">
      <c r="A59" s="5"/>
      <c r="B59" s="5"/>
      <c r="C59" s="5"/>
      <c r="D59" s="5"/>
      <c r="E59" s="5"/>
      <c r="F59" s="9"/>
      <c r="G59" s="37" t="s">
        <v>140</v>
      </c>
      <c r="H59" s="38" t="s">
        <v>142</v>
      </c>
      <c r="I59" s="28"/>
      <c r="J59" s="28"/>
      <c r="K59" s="94">
        <f t="shared" si="0"/>
        <v>0</v>
      </c>
      <c r="L59" s="28"/>
      <c r="M59" s="94">
        <f t="shared" si="1"/>
        <v>0</v>
      </c>
      <c r="N59" s="28"/>
      <c r="O59" s="94">
        <f t="shared" si="2"/>
        <v>0</v>
      </c>
      <c r="P59" s="28"/>
      <c r="Q59" s="94">
        <f t="shared" si="3"/>
        <v>0</v>
      </c>
      <c r="R59" s="28"/>
      <c r="S59" s="94">
        <f t="shared" si="4"/>
        <v>0</v>
      </c>
      <c r="T59" s="28"/>
      <c r="U59" s="94">
        <f t="shared" si="5"/>
        <v>0</v>
      </c>
      <c r="V59" s="28"/>
      <c r="W59" s="94">
        <f t="shared" si="6"/>
        <v>0</v>
      </c>
      <c r="X59" s="28"/>
      <c r="Y59" s="94">
        <f t="shared" si="7"/>
        <v>0</v>
      </c>
      <c r="Z59" s="6"/>
      <c r="AA59" s="1"/>
    </row>
    <row r="60" spans="1:27" ht="27.75" customHeight="1" hidden="1">
      <c r="A60" s="5"/>
      <c r="B60" s="5"/>
      <c r="C60" s="5"/>
      <c r="D60" s="5"/>
      <c r="E60" s="5"/>
      <c r="F60" s="9"/>
      <c r="G60" s="37" t="s">
        <v>141</v>
      </c>
      <c r="H60" s="38" t="s">
        <v>143</v>
      </c>
      <c r="I60" s="28"/>
      <c r="J60" s="28"/>
      <c r="K60" s="94">
        <f t="shared" si="0"/>
        <v>0</v>
      </c>
      <c r="L60" s="28"/>
      <c r="M60" s="94">
        <f t="shared" si="1"/>
        <v>0</v>
      </c>
      <c r="N60" s="28"/>
      <c r="O60" s="94">
        <f t="shared" si="2"/>
        <v>0</v>
      </c>
      <c r="P60" s="28"/>
      <c r="Q60" s="94">
        <f t="shared" si="3"/>
        <v>0</v>
      </c>
      <c r="R60" s="28"/>
      <c r="S60" s="94">
        <f t="shared" si="4"/>
        <v>0</v>
      </c>
      <c r="T60" s="28"/>
      <c r="U60" s="94">
        <f t="shared" si="5"/>
        <v>0</v>
      </c>
      <c r="V60" s="28"/>
      <c r="W60" s="94">
        <f t="shared" si="6"/>
        <v>0</v>
      </c>
      <c r="X60" s="28"/>
      <c r="Y60" s="94">
        <f t="shared" si="7"/>
        <v>0</v>
      </c>
      <c r="Z60" s="6"/>
      <c r="AA60" s="1"/>
    </row>
    <row r="61" spans="1:27" ht="28.5" customHeight="1">
      <c r="A61" s="5"/>
      <c r="B61" s="5"/>
      <c r="C61" s="5"/>
      <c r="D61" s="5"/>
      <c r="E61" s="5"/>
      <c r="F61" s="9"/>
      <c r="G61" s="87" t="s">
        <v>71</v>
      </c>
      <c r="H61" s="15" t="s">
        <v>72</v>
      </c>
      <c r="I61" s="20">
        <f>I63+I62</f>
        <v>300000</v>
      </c>
      <c r="J61" s="20">
        <f>J63+J62</f>
        <v>0</v>
      </c>
      <c r="K61" s="94">
        <f t="shared" si="0"/>
        <v>300000</v>
      </c>
      <c r="L61" s="20">
        <f>L63+L62</f>
        <v>262206</v>
      </c>
      <c r="M61" s="94">
        <f t="shared" si="1"/>
        <v>562206</v>
      </c>
      <c r="N61" s="20">
        <f>N63+N62</f>
        <v>3335695.97</v>
      </c>
      <c r="O61" s="94">
        <f t="shared" si="2"/>
        <v>3897901.97</v>
      </c>
      <c r="P61" s="20">
        <f>P63+P62</f>
        <v>1527678.5</v>
      </c>
      <c r="Q61" s="94">
        <f t="shared" si="3"/>
        <v>5425580.470000001</v>
      </c>
      <c r="R61" s="20">
        <f>R63+R62</f>
        <v>0</v>
      </c>
      <c r="S61" s="94">
        <f t="shared" si="4"/>
        <v>5425580.470000001</v>
      </c>
      <c r="T61" s="20">
        <f>T63+T62</f>
        <v>2061477.27</v>
      </c>
      <c r="U61" s="94">
        <f t="shared" si="5"/>
        <v>7487057.74</v>
      </c>
      <c r="V61" s="20">
        <f>V63+V62</f>
        <v>3642031</v>
      </c>
      <c r="W61" s="94">
        <f t="shared" si="6"/>
        <v>11129088.74</v>
      </c>
      <c r="X61" s="20">
        <f>X63+X62</f>
        <v>0</v>
      </c>
      <c r="Y61" s="94">
        <f t="shared" si="7"/>
        <v>11129088.74</v>
      </c>
      <c r="Z61" s="6"/>
      <c r="AA61" s="1"/>
    </row>
    <row r="62" spans="1:27" ht="41.25" customHeight="1">
      <c r="A62" s="5"/>
      <c r="B62" s="5"/>
      <c r="C62" s="5"/>
      <c r="D62" s="5"/>
      <c r="E62" s="5"/>
      <c r="F62" s="9"/>
      <c r="G62" s="88" t="s">
        <v>103</v>
      </c>
      <c r="H62" s="16" t="s">
        <v>102</v>
      </c>
      <c r="I62" s="19"/>
      <c r="J62" s="19"/>
      <c r="K62" s="94">
        <f t="shared" si="0"/>
        <v>0</v>
      </c>
      <c r="L62" s="19"/>
      <c r="M62" s="94">
        <f t="shared" si="1"/>
        <v>0</v>
      </c>
      <c r="N62" s="19"/>
      <c r="O62" s="94">
        <f t="shared" si="2"/>
        <v>0</v>
      </c>
      <c r="P62" s="19"/>
      <c r="Q62" s="94">
        <f t="shared" si="3"/>
        <v>0</v>
      </c>
      <c r="R62" s="19"/>
      <c r="S62" s="94">
        <f t="shared" si="4"/>
        <v>0</v>
      </c>
      <c r="T62" s="19"/>
      <c r="U62" s="94">
        <f t="shared" si="5"/>
        <v>0</v>
      </c>
      <c r="V62" s="19"/>
      <c r="W62" s="94">
        <f t="shared" si="6"/>
        <v>0</v>
      </c>
      <c r="X62" s="19"/>
      <c r="Y62" s="94">
        <f t="shared" si="7"/>
        <v>0</v>
      </c>
      <c r="Z62" s="6"/>
      <c r="AA62" s="1"/>
    </row>
    <row r="63" spans="1:27" ht="30.75" customHeight="1">
      <c r="A63" s="5"/>
      <c r="B63" s="5"/>
      <c r="C63" s="5"/>
      <c r="D63" s="5"/>
      <c r="E63" s="5"/>
      <c r="F63" s="9"/>
      <c r="G63" s="88" t="s">
        <v>73</v>
      </c>
      <c r="H63" s="16" t="s">
        <v>115</v>
      </c>
      <c r="I63" s="19">
        <f>I64</f>
        <v>300000</v>
      </c>
      <c r="J63" s="19">
        <f>J64</f>
        <v>0</v>
      </c>
      <c r="K63" s="94">
        <f t="shared" si="0"/>
        <v>300000</v>
      </c>
      <c r="L63" s="19">
        <f>L64</f>
        <v>262206</v>
      </c>
      <c r="M63" s="94">
        <f t="shared" si="1"/>
        <v>562206</v>
      </c>
      <c r="N63" s="19">
        <f>N64</f>
        <v>3335695.97</v>
      </c>
      <c r="O63" s="94">
        <f t="shared" si="2"/>
        <v>3897901.97</v>
      </c>
      <c r="P63" s="19">
        <f>P64</f>
        <v>1527678.5</v>
      </c>
      <c r="Q63" s="94">
        <f t="shared" si="3"/>
        <v>5425580.470000001</v>
      </c>
      <c r="R63" s="19">
        <f>R64</f>
        <v>0</v>
      </c>
      <c r="S63" s="94">
        <f t="shared" si="4"/>
        <v>5425580.470000001</v>
      </c>
      <c r="T63" s="19">
        <f>T64</f>
        <v>2061477.27</v>
      </c>
      <c r="U63" s="94">
        <f t="shared" si="5"/>
        <v>7487057.74</v>
      </c>
      <c r="V63" s="19">
        <f>V64</f>
        <v>3642031</v>
      </c>
      <c r="W63" s="94">
        <f t="shared" si="6"/>
        <v>11129088.74</v>
      </c>
      <c r="X63" s="19">
        <f>X64</f>
        <v>0</v>
      </c>
      <c r="Y63" s="94">
        <f t="shared" si="7"/>
        <v>11129088.74</v>
      </c>
      <c r="Z63" s="6"/>
      <c r="AA63" s="1"/>
    </row>
    <row r="64" spans="1:27" ht="30" customHeight="1">
      <c r="A64" s="5"/>
      <c r="B64" s="5"/>
      <c r="C64" s="5"/>
      <c r="D64" s="5"/>
      <c r="E64" s="5"/>
      <c r="F64" s="9"/>
      <c r="G64" s="88" t="s">
        <v>74</v>
      </c>
      <c r="H64" s="16" t="s">
        <v>75</v>
      </c>
      <c r="I64" s="19">
        <f>I66+I65</f>
        <v>300000</v>
      </c>
      <c r="J64" s="19">
        <f>J66+J65</f>
        <v>0</v>
      </c>
      <c r="K64" s="94">
        <f t="shared" si="0"/>
        <v>300000</v>
      </c>
      <c r="L64" s="19">
        <f>L66+L65</f>
        <v>262206</v>
      </c>
      <c r="M64" s="94">
        <f t="shared" si="1"/>
        <v>562206</v>
      </c>
      <c r="N64" s="19">
        <f>N66+N65</f>
        <v>3335695.97</v>
      </c>
      <c r="O64" s="94">
        <f t="shared" si="2"/>
        <v>3897901.97</v>
      </c>
      <c r="P64" s="19">
        <f>P66+P65</f>
        <v>1527678.5</v>
      </c>
      <c r="Q64" s="94">
        <f t="shared" si="3"/>
        <v>5425580.470000001</v>
      </c>
      <c r="R64" s="19">
        <f>R66+R65</f>
        <v>0</v>
      </c>
      <c r="S64" s="94">
        <f t="shared" si="4"/>
        <v>5425580.470000001</v>
      </c>
      <c r="T64" s="19">
        <f>T66+T65</f>
        <v>2061477.27</v>
      </c>
      <c r="U64" s="94">
        <f t="shared" si="5"/>
        <v>7487057.74</v>
      </c>
      <c r="V64" s="19">
        <f>V66+V65</f>
        <v>3642031</v>
      </c>
      <c r="W64" s="94">
        <f t="shared" si="6"/>
        <v>11129088.74</v>
      </c>
      <c r="X64" s="19">
        <f>X66+X65</f>
        <v>0</v>
      </c>
      <c r="Y64" s="94">
        <f t="shared" si="7"/>
        <v>11129088.74</v>
      </c>
      <c r="Z64" s="6"/>
      <c r="AA64" s="1"/>
    </row>
    <row r="65" spans="1:27" ht="57" customHeight="1">
      <c r="A65" s="5"/>
      <c r="B65" s="5"/>
      <c r="C65" s="5"/>
      <c r="D65" s="5"/>
      <c r="E65" s="5"/>
      <c r="F65" s="9"/>
      <c r="G65" s="89" t="s">
        <v>94</v>
      </c>
      <c r="H65" s="29" t="s">
        <v>116</v>
      </c>
      <c r="I65" s="28">
        <v>200000</v>
      </c>
      <c r="J65" s="28"/>
      <c r="K65" s="94">
        <f t="shared" si="0"/>
        <v>200000</v>
      </c>
      <c r="L65" s="28">
        <v>262206</v>
      </c>
      <c r="M65" s="94">
        <f t="shared" si="1"/>
        <v>462206</v>
      </c>
      <c r="N65" s="28">
        <v>3335695.97</v>
      </c>
      <c r="O65" s="94">
        <f t="shared" si="2"/>
        <v>3797901.97</v>
      </c>
      <c r="P65" s="28">
        <v>1527678.5</v>
      </c>
      <c r="Q65" s="94">
        <f t="shared" si="3"/>
        <v>5325580.470000001</v>
      </c>
      <c r="R65" s="28"/>
      <c r="S65" s="94">
        <f t="shared" si="4"/>
        <v>5325580.470000001</v>
      </c>
      <c r="T65" s="28">
        <v>2061477.27</v>
      </c>
      <c r="U65" s="94">
        <f t="shared" si="5"/>
        <v>7387057.74</v>
      </c>
      <c r="V65" s="28">
        <v>3642031</v>
      </c>
      <c r="W65" s="94">
        <f t="shared" si="6"/>
        <v>11029088.74</v>
      </c>
      <c r="X65" s="28"/>
      <c r="Y65" s="94">
        <f t="shared" si="7"/>
        <v>11029088.74</v>
      </c>
      <c r="Z65" s="6"/>
      <c r="AA65" s="1"/>
    </row>
    <row r="66" spans="1:27" ht="41.25" customHeight="1">
      <c r="A66" s="5"/>
      <c r="B66" s="5"/>
      <c r="C66" s="5"/>
      <c r="D66" s="5"/>
      <c r="E66" s="5"/>
      <c r="F66" s="9"/>
      <c r="G66" s="89" t="s">
        <v>90</v>
      </c>
      <c r="H66" s="29" t="s">
        <v>117</v>
      </c>
      <c r="I66" s="28">
        <v>100000</v>
      </c>
      <c r="J66" s="28"/>
      <c r="K66" s="94">
        <f t="shared" si="0"/>
        <v>100000</v>
      </c>
      <c r="L66" s="28"/>
      <c r="M66" s="94">
        <f t="shared" si="1"/>
        <v>100000</v>
      </c>
      <c r="N66" s="28"/>
      <c r="O66" s="94">
        <f t="shared" si="2"/>
        <v>100000</v>
      </c>
      <c r="P66" s="28"/>
      <c r="Q66" s="94">
        <f t="shared" si="3"/>
        <v>100000</v>
      </c>
      <c r="R66" s="28"/>
      <c r="S66" s="94">
        <f t="shared" si="4"/>
        <v>100000</v>
      </c>
      <c r="T66" s="28"/>
      <c r="U66" s="94">
        <f t="shared" si="5"/>
        <v>100000</v>
      </c>
      <c r="V66" s="28"/>
      <c r="W66" s="94">
        <f t="shared" si="6"/>
        <v>100000</v>
      </c>
      <c r="X66" s="28"/>
      <c r="Y66" s="94">
        <f t="shared" si="7"/>
        <v>100000</v>
      </c>
      <c r="Z66" s="6"/>
      <c r="AA66" s="1"/>
    </row>
    <row r="67" spans="1:27" ht="19.5" customHeight="1">
      <c r="A67" s="5"/>
      <c r="B67" s="5"/>
      <c r="C67" s="5"/>
      <c r="D67" s="5"/>
      <c r="E67" s="5"/>
      <c r="F67" s="9"/>
      <c r="G67" s="90" t="s">
        <v>51</v>
      </c>
      <c r="H67" s="10" t="s">
        <v>52</v>
      </c>
      <c r="I67" s="20">
        <f>I68+I91+I94+I98+I89</f>
        <v>850000</v>
      </c>
      <c r="J67" s="20">
        <f>J68+J91+J94+J98+J89</f>
        <v>0</v>
      </c>
      <c r="K67" s="94">
        <f t="shared" si="0"/>
        <v>850000</v>
      </c>
      <c r="L67" s="20">
        <f>L68+L91+L94+L98+L89</f>
        <v>0</v>
      </c>
      <c r="M67" s="94">
        <f t="shared" si="1"/>
        <v>850000</v>
      </c>
      <c r="N67" s="20">
        <f>N68+N91+N94+N98+N89</f>
        <v>0</v>
      </c>
      <c r="O67" s="94">
        <f t="shared" si="2"/>
        <v>850000</v>
      </c>
      <c r="P67" s="20">
        <f>P68+P91+P94+P98+P89</f>
        <v>0</v>
      </c>
      <c r="Q67" s="94">
        <f t="shared" si="3"/>
        <v>850000</v>
      </c>
      <c r="R67" s="20">
        <f>R68+R91+R94+R98+R89</f>
        <v>0</v>
      </c>
      <c r="S67" s="94">
        <f t="shared" si="4"/>
        <v>850000</v>
      </c>
      <c r="T67" s="20">
        <f>T68+T91+T94+T98+T89</f>
        <v>400000</v>
      </c>
      <c r="U67" s="94">
        <f t="shared" si="5"/>
        <v>1250000</v>
      </c>
      <c r="V67" s="20">
        <f>V68+V91+V94+V98+V89</f>
        <v>0</v>
      </c>
      <c r="W67" s="94">
        <f t="shared" si="6"/>
        <v>1250000</v>
      </c>
      <c r="X67" s="20">
        <f>X68+X91+X94+X98+X89</f>
        <v>0</v>
      </c>
      <c r="Y67" s="94">
        <f t="shared" si="7"/>
        <v>1250000</v>
      </c>
      <c r="Z67" s="6"/>
      <c r="AA67" s="1"/>
    </row>
    <row r="68" spans="1:27" ht="35.25" customHeight="1">
      <c r="A68" s="5" t="s">
        <v>7</v>
      </c>
      <c r="B68" s="5" t="s">
        <v>8</v>
      </c>
      <c r="C68" s="5" t="s">
        <v>38</v>
      </c>
      <c r="D68" s="5" t="s">
        <v>39</v>
      </c>
      <c r="E68" s="5" t="s">
        <v>40</v>
      </c>
      <c r="F68" s="9" t="s">
        <v>41</v>
      </c>
      <c r="G68" s="34" t="s">
        <v>145</v>
      </c>
      <c r="H68" s="12" t="s">
        <v>146</v>
      </c>
      <c r="I68" s="20">
        <f>I69+I71+I73+I75+I77+I79+I81+I85+I87+I83+I89</f>
        <v>846000</v>
      </c>
      <c r="J68" s="20">
        <f>J69+J71+J73+J75+J77+J79+J81+J85+J87+J83+J89</f>
        <v>0</v>
      </c>
      <c r="K68" s="94">
        <f t="shared" si="0"/>
        <v>846000</v>
      </c>
      <c r="L68" s="20">
        <f>L69+L71+L73+L75+L77+L79+L81+L85+L87+L83+L89</f>
        <v>0</v>
      </c>
      <c r="M68" s="94">
        <f t="shared" si="1"/>
        <v>846000</v>
      </c>
      <c r="N68" s="20">
        <f>N69+N71+N73+N75+N77+N79+N81+N85+N87+N83+N89</f>
        <v>0</v>
      </c>
      <c r="O68" s="94">
        <f t="shared" si="2"/>
        <v>846000</v>
      </c>
      <c r="P68" s="20">
        <f>P69+P71+P73+P75+P77+P79+P81+P85+P87+P83+P89</f>
        <v>0</v>
      </c>
      <c r="Q68" s="94">
        <f t="shared" si="3"/>
        <v>846000</v>
      </c>
      <c r="R68" s="20">
        <f>R69+R71+R73+R75+R77+R79+R81+R85+R87+R83+R89</f>
        <v>0</v>
      </c>
      <c r="S68" s="94">
        <f t="shared" si="4"/>
        <v>846000</v>
      </c>
      <c r="T68" s="20">
        <f>T69+T71+T73+T75+T77+T79+T81+T85+T87+T83+T89</f>
        <v>0</v>
      </c>
      <c r="U68" s="94">
        <f t="shared" si="5"/>
        <v>846000</v>
      </c>
      <c r="V68" s="20">
        <f>V69+V71+V73+V75+V77+V79+V81+V85+V87+V83+V89</f>
        <v>0</v>
      </c>
      <c r="W68" s="94">
        <f t="shared" si="6"/>
        <v>846000</v>
      </c>
      <c r="X68" s="20">
        <f>X69+X71+X73+X75+X77+X79+X81+X85+X87+X83+X89</f>
        <v>0</v>
      </c>
      <c r="Y68" s="94">
        <f t="shared" si="7"/>
        <v>846000</v>
      </c>
      <c r="Z68" s="6"/>
      <c r="AA68" s="1"/>
    </row>
    <row r="69" spans="1:27" ht="38.25">
      <c r="A69" s="5" t="s">
        <v>7</v>
      </c>
      <c r="B69" s="5" t="s">
        <v>8</v>
      </c>
      <c r="C69" s="5" t="s">
        <v>38</v>
      </c>
      <c r="D69" s="5" t="s">
        <v>39</v>
      </c>
      <c r="E69" s="5" t="s">
        <v>40</v>
      </c>
      <c r="F69" s="9" t="s">
        <v>42</v>
      </c>
      <c r="G69" s="34" t="s">
        <v>147</v>
      </c>
      <c r="H69" s="12" t="s">
        <v>148</v>
      </c>
      <c r="I69" s="19">
        <f>I70</f>
        <v>110000</v>
      </c>
      <c r="J69" s="19">
        <f>J70</f>
        <v>0</v>
      </c>
      <c r="K69" s="94">
        <f t="shared" si="0"/>
        <v>110000</v>
      </c>
      <c r="L69" s="19">
        <f>L70</f>
        <v>0</v>
      </c>
      <c r="M69" s="94">
        <f t="shared" si="1"/>
        <v>110000</v>
      </c>
      <c r="N69" s="19">
        <f>N70</f>
        <v>0</v>
      </c>
      <c r="O69" s="94">
        <f t="shared" si="2"/>
        <v>110000</v>
      </c>
      <c r="P69" s="19">
        <f>P70</f>
        <v>0</v>
      </c>
      <c r="Q69" s="94">
        <f t="shared" si="3"/>
        <v>110000</v>
      </c>
      <c r="R69" s="19">
        <f>R70</f>
        <v>0</v>
      </c>
      <c r="S69" s="94">
        <f t="shared" si="4"/>
        <v>110000</v>
      </c>
      <c r="T69" s="19">
        <f>T70</f>
        <v>0</v>
      </c>
      <c r="U69" s="94">
        <f t="shared" si="5"/>
        <v>110000</v>
      </c>
      <c r="V69" s="19">
        <f>V70</f>
        <v>0</v>
      </c>
      <c r="W69" s="94">
        <f t="shared" si="6"/>
        <v>110000</v>
      </c>
      <c r="X69" s="19">
        <f>X70</f>
        <v>0</v>
      </c>
      <c r="Y69" s="94">
        <f t="shared" si="7"/>
        <v>110000</v>
      </c>
      <c r="Z69" s="6"/>
      <c r="AA69" s="1"/>
    </row>
    <row r="70" spans="1:27" ht="63.75">
      <c r="A70" s="5"/>
      <c r="B70" s="5"/>
      <c r="C70" s="5"/>
      <c r="D70" s="5"/>
      <c r="E70" s="5"/>
      <c r="F70" s="9"/>
      <c r="G70" s="84" t="s">
        <v>149</v>
      </c>
      <c r="H70" s="27" t="s">
        <v>150</v>
      </c>
      <c r="I70" s="28">
        <v>110000</v>
      </c>
      <c r="J70" s="28"/>
      <c r="K70" s="94">
        <f t="shared" si="0"/>
        <v>110000</v>
      </c>
      <c r="L70" s="28"/>
      <c r="M70" s="94">
        <f t="shared" si="1"/>
        <v>110000</v>
      </c>
      <c r="N70" s="28"/>
      <c r="O70" s="94">
        <f t="shared" si="2"/>
        <v>110000</v>
      </c>
      <c r="P70" s="28"/>
      <c r="Q70" s="94">
        <f t="shared" si="3"/>
        <v>110000</v>
      </c>
      <c r="R70" s="28"/>
      <c r="S70" s="94">
        <f t="shared" si="4"/>
        <v>110000</v>
      </c>
      <c r="T70" s="28"/>
      <c r="U70" s="94">
        <f t="shared" si="5"/>
        <v>110000</v>
      </c>
      <c r="V70" s="28"/>
      <c r="W70" s="94">
        <f t="shared" si="6"/>
        <v>110000</v>
      </c>
      <c r="X70" s="28"/>
      <c r="Y70" s="94">
        <f t="shared" si="7"/>
        <v>110000</v>
      </c>
      <c r="Z70" s="6"/>
      <c r="AA70" s="1"/>
    </row>
    <row r="71" spans="1:27" ht="63.75" customHeight="1">
      <c r="A71" s="5"/>
      <c r="B71" s="5"/>
      <c r="C71" s="5"/>
      <c r="D71" s="5"/>
      <c r="E71" s="5"/>
      <c r="F71" s="9"/>
      <c r="G71" s="34" t="s">
        <v>151</v>
      </c>
      <c r="H71" s="12" t="s">
        <v>152</v>
      </c>
      <c r="I71" s="19">
        <f>I72</f>
        <v>200000</v>
      </c>
      <c r="J71" s="19">
        <f>J72</f>
        <v>0</v>
      </c>
      <c r="K71" s="94">
        <f aca="true" t="shared" si="10" ref="K71:K141">I71+J71</f>
        <v>200000</v>
      </c>
      <c r="L71" s="19">
        <f>L72</f>
        <v>0</v>
      </c>
      <c r="M71" s="94">
        <f aca="true" t="shared" si="11" ref="M71:M141">K71+L71</f>
        <v>200000</v>
      </c>
      <c r="N71" s="19">
        <f>N72</f>
        <v>0</v>
      </c>
      <c r="O71" s="94">
        <f aca="true" t="shared" si="12" ref="O71:O141">M71+N71</f>
        <v>200000</v>
      </c>
      <c r="P71" s="19">
        <f>P72</f>
        <v>0</v>
      </c>
      <c r="Q71" s="94">
        <f aca="true" t="shared" si="13" ref="Q71:Q141">O71+P71</f>
        <v>200000</v>
      </c>
      <c r="R71" s="19">
        <f>R72</f>
        <v>0</v>
      </c>
      <c r="S71" s="94">
        <f aca="true" t="shared" si="14" ref="S71:S141">Q71+R71</f>
        <v>200000</v>
      </c>
      <c r="T71" s="19">
        <f>T72</f>
        <v>0</v>
      </c>
      <c r="U71" s="94">
        <f aca="true" t="shared" si="15" ref="U71:U141">S71+T71</f>
        <v>200000</v>
      </c>
      <c r="V71" s="19">
        <f>V72</f>
        <v>0</v>
      </c>
      <c r="W71" s="94">
        <f aca="true" t="shared" si="16" ref="W71:W141">U71+V71</f>
        <v>200000</v>
      </c>
      <c r="X71" s="19">
        <f>X72</f>
        <v>0</v>
      </c>
      <c r="Y71" s="94">
        <f aca="true" t="shared" si="17" ref="Y71:Y141">W71+X71</f>
        <v>200000</v>
      </c>
      <c r="Z71" s="6"/>
      <c r="AA71" s="1"/>
    </row>
    <row r="72" spans="1:25" s="32" customFormat="1" ht="76.5">
      <c r="A72" s="30" t="s">
        <v>7</v>
      </c>
      <c r="B72" s="30" t="s">
        <v>8</v>
      </c>
      <c r="C72" s="30" t="s">
        <v>38</v>
      </c>
      <c r="D72" s="30" t="s">
        <v>39</v>
      </c>
      <c r="E72" s="30" t="s">
        <v>40</v>
      </c>
      <c r="F72" s="31" t="s">
        <v>42</v>
      </c>
      <c r="G72" s="84" t="s">
        <v>153</v>
      </c>
      <c r="H72" s="27" t="s">
        <v>154</v>
      </c>
      <c r="I72" s="40">
        <v>200000</v>
      </c>
      <c r="J72" s="40"/>
      <c r="K72" s="94">
        <f t="shared" si="10"/>
        <v>200000</v>
      </c>
      <c r="L72" s="40"/>
      <c r="M72" s="94">
        <f t="shared" si="11"/>
        <v>200000</v>
      </c>
      <c r="N72" s="40"/>
      <c r="O72" s="94">
        <f t="shared" si="12"/>
        <v>200000</v>
      </c>
      <c r="P72" s="40"/>
      <c r="Q72" s="94">
        <f t="shared" si="13"/>
        <v>200000</v>
      </c>
      <c r="R72" s="40"/>
      <c r="S72" s="94">
        <f t="shared" si="14"/>
        <v>200000</v>
      </c>
      <c r="T72" s="40"/>
      <c r="U72" s="94">
        <f t="shared" si="15"/>
        <v>200000</v>
      </c>
      <c r="V72" s="40"/>
      <c r="W72" s="94">
        <f t="shared" si="16"/>
        <v>200000</v>
      </c>
      <c r="X72" s="40"/>
      <c r="Y72" s="94">
        <f t="shared" si="17"/>
        <v>200000</v>
      </c>
    </row>
    <row r="73" spans="1:25" s="32" customFormat="1" ht="38.25">
      <c r="A73" s="30"/>
      <c r="B73" s="30"/>
      <c r="C73" s="30"/>
      <c r="D73" s="30"/>
      <c r="E73" s="30"/>
      <c r="F73" s="31"/>
      <c r="G73" s="34" t="s">
        <v>155</v>
      </c>
      <c r="H73" s="12" t="s">
        <v>156</v>
      </c>
      <c r="I73" s="39">
        <f>I74</f>
        <v>100000</v>
      </c>
      <c r="J73" s="39">
        <f>J74</f>
        <v>0</v>
      </c>
      <c r="K73" s="94">
        <f t="shared" si="10"/>
        <v>100000</v>
      </c>
      <c r="L73" s="39">
        <f>L74</f>
        <v>0</v>
      </c>
      <c r="M73" s="94">
        <f t="shared" si="11"/>
        <v>100000</v>
      </c>
      <c r="N73" s="39">
        <f>N74</f>
        <v>0</v>
      </c>
      <c r="O73" s="94">
        <f t="shared" si="12"/>
        <v>100000</v>
      </c>
      <c r="P73" s="39">
        <f>P74</f>
        <v>0</v>
      </c>
      <c r="Q73" s="94">
        <f t="shared" si="13"/>
        <v>100000</v>
      </c>
      <c r="R73" s="39">
        <f>R74</f>
        <v>0</v>
      </c>
      <c r="S73" s="94">
        <f t="shared" si="14"/>
        <v>100000</v>
      </c>
      <c r="T73" s="39">
        <f>T74</f>
        <v>0</v>
      </c>
      <c r="U73" s="94">
        <f t="shared" si="15"/>
        <v>100000</v>
      </c>
      <c r="V73" s="39">
        <f>V74</f>
        <v>0</v>
      </c>
      <c r="W73" s="94">
        <f t="shared" si="16"/>
        <v>100000</v>
      </c>
      <c r="X73" s="39">
        <f>X74</f>
        <v>0</v>
      </c>
      <c r="Y73" s="94">
        <f t="shared" si="17"/>
        <v>100000</v>
      </c>
    </row>
    <row r="74" spans="1:27" ht="63.75">
      <c r="A74" s="5"/>
      <c r="B74" s="5"/>
      <c r="C74" s="5"/>
      <c r="D74" s="5"/>
      <c r="E74" s="5"/>
      <c r="F74" s="9"/>
      <c r="G74" s="84" t="s">
        <v>157</v>
      </c>
      <c r="H74" s="27" t="s">
        <v>158</v>
      </c>
      <c r="I74" s="28">
        <v>100000</v>
      </c>
      <c r="J74" s="28"/>
      <c r="K74" s="94">
        <f t="shared" si="10"/>
        <v>100000</v>
      </c>
      <c r="L74" s="28"/>
      <c r="M74" s="94">
        <f t="shared" si="11"/>
        <v>100000</v>
      </c>
      <c r="N74" s="28"/>
      <c r="O74" s="94">
        <f t="shared" si="12"/>
        <v>100000</v>
      </c>
      <c r="P74" s="28"/>
      <c r="Q74" s="94">
        <f t="shared" si="13"/>
        <v>100000</v>
      </c>
      <c r="R74" s="28"/>
      <c r="S74" s="94">
        <f t="shared" si="14"/>
        <v>100000</v>
      </c>
      <c r="T74" s="28"/>
      <c r="U74" s="94">
        <f t="shared" si="15"/>
        <v>100000</v>
      </c>
      <c r="V74" s="28"/>
      <c r="W74" s="94">
        <f t="shared" si="16"/>
        <v>100000</v>
      </c>
      <c r="X74" s="28"/>
      <c r="Y74" s="94">
        <f t="shared" si="17"/>
        <v>100000</v>
      </c>
      <c r="Z74" s="6"/>
      <c r="AA74" s="1"/>
    </row>
    <row r="75" spans="1:27" ht="57" customHeight="1">
      <c r="A75" s="5"/>
      <c r="B75" s="5"/>
      <c r="C75" s="5"/>
      <c r="D75" s="5"/>
      <c r="E75" s="5"/>
      <c r="F75" s="9"/>
      <c r="G75" s="34" t="s">
        <v>159</v>
      </c>
      <c r="H75" s="12" t="s">
        <v>160</v>
      </c>
      <c r="I75" s="28">
        <f>I76</f>
        <v>130000</v>
      </c>
      <c r="J75" s="28">
        <f>J76</f>
        <v>0</v>
      </c>
      <c r="K75" s="94">
        <f t="shared" si="10"/>
        <v>130000</v>
      </c>
      <c r="L75" s="28">
        <f>L76</f>
        <v>0</v>
      </c>
      <c r="M75" s="94">
        <f t="shared" si="11"/>
        <v>130000</v>
      </c>
      <c r="N75" s="28">
        <f>N76</f>
        <v>0</v>
      </c>
      <c r="O75" s="94">
        <f t="shared" si="12"/>
        <v>130000</v>
      </c>
      <c r="P75" s="28">
        <f>P76</f>
        <v>0</v>
      </c>
      <c r="Q75" s="94">
        <f t="shared" si="13"/>
        <v>130000</v>
      </c>
      <c r="R75" s="28">
        <f>R76</f>
        <v>0</v>
      </c>
      <c r="S75" s="94">
        <f t="shared" si="14"/>
        <v>130000</v>
      </c>
      <c r="T75" s="28">
        <f>T76</f>
        <v>0</v>
      </c>
      <c r="U75" s="94">
        <f t="shared" si="15"/>
        <v>130000</v>
      </c>
      <c r="V75" s="28">
        <f>V76</f>
        <v>0</v>
      </c>
      <c r="W75" s="94">
        <f t="shared" si="16"/>
        <v>130000</v>
      </c>
      <c r="X75" s="28">
        <f>X76</f>
        <v>0</v>
      </c>
      <c r="Y75" s="94">
        <f t="shared" si="17"/>
        <v>130000</v>
      </c>
      <c r="Z75" s="6"/>
      <c r="AA75" s="1"/>
    </row>
    <row r="76" spans="1:27" ht="69.75" customHeight="1">
      <c r="A76" s="5"/>
      <c r="B76" s="5"/>
      <c r="C76" s="5"/>
      <c r="D76" s="5"/>
      <c r="E76" s="5"/>
      <c r="F76" s="9"/>
      <c r="G76" s="84" t="s">
        <v>161</v>
      </c>
      <c r="H76" s="27" t="s">
        <v>162</v>
      </c>
      <c r="I76" s="28">
        <v>130000</v>
      </c>
      <c r="J76" s="28"/>
      <c r="K76" s="94">
        <f t="shared" si="10"/>
        <v>130000</v>
      </c>
      <c r="L76" s="28"/>
      <c r="M76" s="94">
        <f t="shared" si="11"/>
        <v>130000</v>
      </c>
      <c r="N76" s="28"/>
      <c r="O76" s="94">
        <f t="shared" si="12"/>
        <v>130000</v>
      </c>
      <c r="P76" s="28"/>
      <c r="Q76" s="94">
        <f t="shared" si="13"/>
        <v>130000</v>
      </c>
      <c r="R76" s="28"/>
      <c r="S76" s="94">
        <f t="shared" si="14"/>
        <v>130000</v>
      </c>
      <c r="T76" s="28"/>
      <c r="U76" s="94">
        <f t="shared" si="15"/>
        <v>130000</v>
      </c>
      <c r="V76" s="28"/>
      <c r="W76" s="94">
        <f t="shared" si="16"/>
        <v>130000</v>
      </c>
      <c r="X76" s="28"/>
      <c r="Y76" s="94">
        <f t="shared" si="17"/>
        <v>130000</v>
      </c>
      <c r="Z76" s="6"/>
      <c r="AA76" s="1"/>
    </row>
    <row r="77" spans="1:27" ht="58.5" customHeight="1">
      <c r="A77" s="5"/>
      <c r="B77" s="5"/>
      <c r="C77" s="5"/>
      <c r="D77" s="5"/>
      <c r="E77" s="5"/>
      <c r="F77" s="9"/>
      <c r="G77" s="34" t="s">
        <v>163</v>
      </c>
      <c r="H77" s="12" t="s">
        <v>164</v>
      </c>
      <c r="I77" s="19">
        <f>I78</f>
        <v>3000</v>
      </c>
      <c r="J77" s="19">
        <f>J78</f>
        <v>0</v>
      </c>
      <c r="K77" s="94">
        <f t="shared" si="10"/>
        <v>3000</v>
      </c>
      <c r="L77" s="19">
        <f>L78</f>
        <v>0</v>
      </c>
      <c r="M77" s="94">
        <f t="shared" si="11"/>
        <v>3000</v>
      </c>
      <c r="N77" s="19">
        <f>N78</f>
        <v>0</v>
      </c>
      <c r="O77" s="94">
        <f t="shared" si="12"/>
        <v>3000</v>
      </c>
      <c r="P77" s="19">
        <f>P78</f>
        <v>0</v>
      </c>
      <c r="Q77" s="94">
        <f t="shared" si="13"/>
        <v>3000</v>
      </c>
      <c r="R77" s="19">
        <f>R78</f>
        <v>0</v>
      </c>
      <c r="S77" s="94">
        <f t="shared" si="14"/>
        <v>3000</v>
      </c>
      <c r="T77" s="19">
        <f>T78</f>
        <v>0</v>
      </c>
      <c r="U77" s="94">
        <f t="shared" si="15"/>
        <v>3000</v>
      </c>
      <c r="V77" s="19">
        <f>V78</f>
        <v>0</v>
      </c>
      <c r="W77" s="94">
        <f t="shared" si="16"/>
        <v>3000</v>
      </c>
      <c r="X77" s="19">
        <f>X78</f>
        <v>0</v>
      </c>
      <c r="Y77" s="94">
        <f t="shared" si="17"/>
        <v>3000</v>
      </c>
      <c r="Z77" s="6"/>
      <c r="AA77" s="1"/>
    </row>
    <row r="78" spans="1:27" ht="83.25" customHeight="1">
      <c r="A78" s="5"/>
      <c r="B78" s="5"/>
      <c r="C78" s="5"/>
      <c r="D78" s="5"/>
      <c r="E78" s="5"/>
      <c r="F78" s="9"/>
      <c r="G78" s="84" t="s">
        <v>165</v>
      </c>
      <c r="H78" s="27" t="s">
        <v>169</v>
      </c>
      <c r="I78" s="28">
        <v>3000</v>
      </c>
      <c r="J78" s="28"/>
      <c r="K78" s="94">
        <f t="shared" si="10"/>
        <v>3000</v>
      </c>
      <c r="L78" s="28"/>
      <c r="M78" s="94">
        <f t="shared" si="11"/>
        <v>3000</v>
      </c>
      <c r="N78" s="28"/>
      <c r="O78" s="94">
        <f t="shared" si="12"/>
        <v>3000</v>
      </c>
      <c r="P78" s="28"/>
      <c r="Q78" s="94">
        <f t="shared" si="13"/>
        <v>3000</v>
      </c>
      <c r="R78" s="28"/>
      <c r="S78" s="94">
        <f t="shared" si="14"/>
        <v>3000</v>
      </c>
      <c r="T78" s="28"/>
      <c r="U78" s="94">
        <f t="shared" si="15"/>
        <v>3000</v>
      </c>
      <c r="V78" s="28"/>
      <c r="W78" s="94">
        <f t="shared" si="16"/>
        <v>3000</v>
      </c>
      <c r="X78" s="28"/>
      <c r="Y78" s="94">
        <f t="shared" si="17"/>
        <v>3000</v>
      </c>
      <c r="Z78" s="6"/>
      <c r="AA78" s="1"/>
    </row>
    <row r="79" spans="1:27" ht="56.25" customHeight="1">
      <c r="A79" s="5"/>
      <c r="B79" s="5"/>
      <c r="C79" s="5"/>
      <c r="D79" s="5"/>
      <c r="E79" s="5"/>
      <c r="F79" s="9"/>
      <c r="G79" s="34" t="s">
        <v>166</v>
      </c>
      <c r="H79" s="12" t="s">
        <v>167</v>
      </c>
      <c r="I79" s="19">
        <f>I80</f>
        <v>70000</v>
      </c>
      <c r="J79" s="19">
        <f>J80</f>
        <v>0</v>
      </c>
      <c r="K79" s="94">
        <f t="shared" si="10"/>
        <v>70000</v>
      </c>
      <c r="L79" s="19">
        <f>L80</f>
        <v>0</v>
      </c>
      <c r="M79" s="94">
        <f t="shared" si="11"/>
        <v>70000</v>
      </c>
      <c r="N79" s="19">
        <f>N80</f>
        <v>0</v>
      </c>
      <c r="O79" s="94">
        <f t="shared" si="12"/>
        <v>70000</v>
      </c>
      <c r="P79" s="19">
        <f>P80</f>
        <v>0</v>
      </c>
      <c r="Q79" s="94">
        <f t="shared" si="13"/>
        <v>70000</v>
      </c>
      <c r="R79" s="19">
        <f>R80</f>
        <v>0</v>
      </c>
      <c r="S79" s="94">
        <f t="shared" si="14"/>
        <v>70000</v>
      </c>
      <c r="T79" s="19">
        <f>T80</f>
        <v>0</v>
      </c>
      <c r="U79" s="94">
        <f t="shared" si="15"/>
        <v>70000</v>
      </c>
      <c r="V79" s="19">
        <f>V80</f>
        <v>0</v>
      </c>
      <c r="W79" s="94">
        <f t="shared" si="16"/>
        <v>70000</v>
      </c>
      <c r="X79" s="19">
        <f>X80</f>
        <v>0</v>
      </c>
      <c r="Y79" s="94">
        <f t="shared" si="17"/>
        <v>70000</v>
      </c>
      <c r="Z79" s="6"/>
      <c r="AA79" s="1"/>
    </row>
    <row r="80" spans="1:27" ht="66" customHeight="1">
      <c r="A80" s="5"/>
      <c r="B80" s="5"/>
      <c r="C80" s="5"/>
      <c r="D80" s="5"/>
      <c r="E80" s="5"/>
      <c r="F80" s="9"/>
      <c r="G80" s="84" t="s">
        <v>168</v>
      </c>
      <c r="H80" s="27" t="s">
        <v>170</v>
      </c>
      <c r="I80" s="28">
        <v>70000</v>
      </c>
      <c r="J80" s="28"/>
      <c r="K80" s="94">
        <f t="shared" si="10"/>
        <v>70000</v>
      </c>
      <c r="L80" s="28"/>
      <c r="M80" s="94">
        <f t="shared" si="11"/>
        <v>70000</v>
      </c>
      <c r="N80" s="28"/>
      <c r="O80" s="94">
        <f t="shared" si="12"/>
        <v>70000</v>
      </c>
      <c r="P80" s="28"/>
      <c r="Q80" s="94">
        <f t="shared" si="13"/>
        <v>70000</v>
      </c>
      <c r="R80" s="28"/>
      <c r="S80" s="94">
        <f t="shared" si="14"/>
        <v>70000</v>
      </c>
      <c r="T80" s="28"/>
      <c r="U80" s="94">
        <f t="shared" si="15"/>
        <v>70000</v>
      </c>
      <c r="V80" s="28"/>
      <c r="W80" s="94">
        <f t="shared" si="16"/>
        <v>70000</v>
      </c>
      <c r="X80" s="28"/>
      <c r="Y80" s="94">
        <f t="shared" si="17"/>
        <v>70000</v>
      </c>
      <c r="Z80" s="6"/>
      <c r="AA80" s="1"/>
    </row>
    <row r="81" spans="1:27" ht="54" customHeight="1">
      <c r="A81" s="5"/>
      <c r="B81" s="5"/>
      <c r="C81" s="5"/>
      <c r="D81" s="5"/>
      <c r="E81" s="5"/>
      <c r="F81" s="9"/>
      <c r="G81" s="34" t="s">
        <v>171</v>
      </c>
      <c r="H81" s="12" t="s">
        <v>172</v>
      </c>
      <c r="I81" s="19">
        <f>I82</f>
        <v>3000</v>
      </c>
      <c r="J81" s="19">
        <f>J82</f>
        <v>0</v>
      </c>
      <c r="K81" s="94">
        <f t="shared" si="10"/>
        <v>3000</v>
      </c>
      <c r="L81" s="19">
        <f>L82</f>
        <v>0</v>
      </c>
      <c r="M81" s="94">
        <f t="shared" si="11"/>
        <v>3000</v>
      </c>
      <c r="N81" s="19">
        <f>N82</f>
        <v>0</v>
      </c>
      <c r="O81" s="94">
        <f t="shared" si="12"/>
        <v>3000</v>
      </c>
      <c r="P81" s="19">
        <f>P82</f>
        <v>0</v>
      </c>
      <c r="Q81" s="94">
        <f t="shared" si="13"/>
        <v>3000</v>
      </c>
      <c r="R81" s="19">
        <f>R82</f>
        <v>0</v>
      </c>
      <c r="S81" s="94">
        <f t="shared" si="14"/>
        <v>3000</v>
      </c>
      <c r="T81" s="19">
        <f>T82</f>
        <v>0</v>
      </c>
      <c r="U81" s="94">
        <f t="shared" si="15"/>
        <v>3000</v>
      </c>
      <c r="V81" s="19">
        <f>V82</f>
        <v>0</v>
      </c>
      <c r="W81" s="94">
        <f t="shared" si="16"/>
        <v>3000</v>
      </c>
      <c r="X81" s="19">
        <f>X82</f>
        <v>0</v>
      </c>
      <c r="Y81" s="94">
        <f t="shared" si="17"/>
        <v>3000</v>
      </c>
      <c r="Z81" s="6"/>
      <c r="AA81" s="1"/>
    </row>
    <row r="82" spans="1:27" ht="66" customHeight="1">
      <c r="A82" s="5"/>
      <c r="B82" s="5"/>
      <c r="C82" s="5"/>
      <c r="D82" s="5"/>
      <c r="E82" s="5"/>
      <c r="F82" s="9"/>
      <c r="G82" s="84" t="s">
        <v>174</v>
      </c>
      <c r="H82" s="27" t="s">
        <v>173</v>
      </c>
      <c r="I82" s="28">
        <v>3000</v>
      </c>
      <c r="J82" s="28"/>
      <c r="K82" s="94">
        <f t="shared" si="10"/>
        <v>3000</v>
      </c>
      <c r="L82" s="28"/>
      <c r="M82" s="94">
        <f t="shared" si="11"/>
        <v>3000</v>
      </c>
      <c r="N82" s="28"/>
      <c r="O82" s="94">
        <f t="shared" si="12"/>
        <v>3000</v>
      </c>
      <c r="P82" s="28"/>
      <c r="Q82" s="94">
        <f t="shared" si="13"/>
        <v>3000</v>
      </c>
      <c r="R82" s="28"/>
      <c r="S82" s="94">
        <f t="shared" si="14"/>
        <v>3000</v>
      </c>
      <c r="T82" s="28"/>
      <c r="U82" s="94">
        <f t="shared" si="15"/>
        <v>3000</v>
      </c>
      <c r="V82" s="28"/>
      <c r="W82" s="94">
        <f t="shared" si="16"/>
        <v>3000</v>
      </c>
      <c r="X82" s="28"/>
      <c r="Y82" s="94">
        <f t="shared" si="17"/>
        <v>3000</v>
      </c>
      <c r="Z82" s="6"/>
      <c r="AA82" s="1"/>
    </row>
    <row r="83" spans="1:27" ht="78" customHeight="1">
      <c r="A83" s="5"/>
      <c r="B83" s="5"/>
      <c r="C83" s="5"/>
      <c r="D83" s="5"/>
      <c r="E83" s="5"/>
      <c r="F83" s="9"/>
      <c r="G83" s="34" t="s">
        <v>208</v>
      </c>
      <c r="H83" s="12" t="s">
        <v>210</v>
      </c>
      <c r="I83" s="19">
        <f>I84</f>
        <v>60000</v>
      </c>
      <c r="J83" s="19">
        <f>J84</f>
        <v>0</v>
      </c>
      <c r="K83" s="94">
        <f t="shared" si="10"/>
        <v>60000</v>
      </c>
      <c r="L83" s="19">
        <f>L84</f>
        <v>0</v>
      </c>
      <c r="M83" s="94">
        <f t="shared" si="11"/>
        <v>60000</v>
      </c>
      <c r="N83" s="19">
        <f>N84</f>
        <v>0</v>
      </c>
      <c r="O83" s="94">
        <f t="shared" si="12"/>
        <v>60000</v>
      </c>
      <c r="P83" s="19">
        <f>P84</f>
        <v>0</v>
      </c>
      <c r="Q83" s="94">
        <f t="shared" si="13"/>
        <v>60000</v>
      </c>
      <c r="R83" s="19">
        <f>R84</f>
        <v>0</v>
      </c>
      <c r="S83" s="94">
        <f t="shared" si="14"/>
        <v>60000</v>
      </c>
      <c r="T83" s="19">
        <f>T84</f>
        <v>0</v>
      </c>
      <c r="U83" s="94">
        <f t="shared" si="15"/>
        <v>60000</v>
      </c>
      <c r="V83" s="19">
        <f>V84</f>
        <v>0</v>
      </c>
      <c r="W83" s="94">
        <f t="shared" si="16"/>
        <v>60000</v>
      </c>
      <c r="X83" s="19">
        <f>X84</f>
        <v>0</v>
      </c>
      <c r="Y83" s="94">
        <f t="shared" si="17"/>
        <v>60000</v>
      </c>
      <c r="Z83" s="6"/>
      <c r="AA83" s="1"/>
    </row>
    <row r="84" spans="1:27" ht="94.5" customHeight="1">
      <c r="A84" s="5"/>
      <c r="B84" s="5"/>
      <c r="C84" s="5"/>
      <c r="D84" s="5"/>
      <c r="E84" s="5"/>
      <c r="F84" s="9"/>
      <c r="G84" s="84" t="s">
        <v>209</v>
      </c>
      <c r="H84" s="27" t="s">
        <v>211</v>
      </c>
      <c r="I84" s="28">
        <v>60000</v>
      </c>
      <c r="J84" s="28"/>
      <c r="K84" s="94">
        <f t="shared" si="10"/>
        <v>60000</v>
      </c>
      <c r="L84" s="28"/>
      <c r="M84" s="94">
        <f t="shared" si="11"/>
        <v>60000</v>
      </c>
      <c r="N84" s="28"/>
      <c r="O84" s="94">
        <f t="shared" si="12"/>
        <v>60000</v>
      </c>
      <c r="P84" s="28"/>
      <c r="Q84" s="94">
        <f t="shared" si="13"/>
        <v>60000</v>
      </c>
      <c r="R84" s="28"/>
      <c r="S84" s="94">
        <f t="shared" si="14"/>
        <v>60000</v>
      </c>
      <c r="T84" s="28"/>
      <c r="U84" s="94">
        <f t="shared" si="15"/>
        <v>60000</v>
      </c>
      <c r="V84" s="28"/>
      <c r="W84" s="94">
        <f t="shared" si="16"/>
        <v>60000</v>
      </c>
      <c r="X84" s="28"/>
      <c r="Y84" s="94">
        <f t="shared" si="17"/>
        <v>60000</v>
      </c>
      <c r="Z84" s="6"/>
      <c r="AA84" s="1"/>
    </row>
    <row r="85" spans="1:27" ht="49.5" customHeight="1">
      <c r="A85" s="5"/>
      <c r="B85" s="5"/>
      <c r="C85" s="5"/>
      <c r="D85" s="5"/>
      <c r="E85" s="5"/>
      <c r="F85" s="9"/>
      <c r="G85" s="34" t="s">
        <v>175</v>
      </c>
      <c r="H85" s="12" t="s">
        <v>176</v>
      </c>
      <c r="I85" s="19">
        <f>I86</f>
        <v>5000</v>
      </c>
      <c r="J85" s="19">
        <f>J86</f>
        <v>0</v>
      </c>
      <c r="K85" s="94">
        <f t="shared" si="10"/>
        <v>5000</v>
      </c>
      <c r="L85" s="19">
        <f>L86</f>
        <v>0</v>
      </c>
      <c r="M85" s="94">
        <f t="shared" si="11"/>
        <v>5000</v>
      </c>
      <c r="N85" s="19">
        <f>N86</f>
        <v>0</v>
      </c>
      <c r="O85" s="94">
        <f t="shared" si="12"/>
        <v>5000</v>
      </c>
      <c r="P85" s="19">
        <f>P86</f>
        <v>0</v>
      </c>
      <c r="Q85" s="94">
        <f t="shared" si="13"/>
        <v>5000</v>
      </c>
      <c r="R85" s="19">
        <f>R86</f>
        <v>0</v>
      </c>
      <c r="S85" s="94">
        <f t="shared" si="14"/>
        <v>5000</v>
      </c>
      <c r="T85" s="19">
        <f>T86</f>
        <v>0</v>
      </c>
      <c r="U85" s="94">
        <f t="shared" si="15"/>
        <v>5000</v>
      </c>
      <c r="V85" s="19">
        <f>V86</f>
        <v>0</v>
      </c>
      <c r="W85" s="94">
        <f t="shared" si="16"/>
        <v>5000</v>
      </c>
      <c r="X85" s="19">
        <f>X86</f>
        <v>0</v>
      </c>
      <c r="Y85" s="94">
        <f t="shared" si="17"/>
        <v>5000</v>
      </c>
      <c r="Z85" s="6"/>
      <c r="AA85" s="1"/>
    </row>
    <row r="86" spans="1:27" ht="69" customHeight="1">
      <c r="A86" s="5"/>
      <c r="B86" s="5"/>
      <c r="C86" s="5"/>
      <c r="D86" s="5"/>
      <c r="E86" s="5"/>
      <c r="F86" s="9"/>
      <c r="G86" s="84" t="s">
        <v>177</v>
      </c>
      <c r="H86" s="27" t="s">
        <v>178</v>
      </c>
      <c r="I86" s="28">
        <v>5000</v>
      </c>
      <c r="J86" s="28"/>
      <c r="K86" s="94">
        <f t="shared" si="10"/>
        <v>5000</v>
      </c>
      <c r="L86" s="28"/>
      <c r="M86" s="94">
        <f t="shared" si="11"/>
        <v>5000</v>
      </c>
      <c r="N86" s="28"/>
      <c r="O86" s="94">
        <f t="shared" si="12"/>
        <v>5000</v>
      </c>
      <c r="P86" s="28"/>
      <c r="Q86" s="94">
        <f t="shared" si="13"/>
        <v>5000</v>
      </c>
      <c r="R86" s="28"/>
      <c r="S86" s="94">
        <f t="shared" si="14"/>
        <v>5000</v>
      </c>
      <c r="T86" s="28"/>
      <c r="U86" s="94">
        <f t="shared" si="15"/>
        <v>5000</v>
      </c>
      <c r="V86" s="28"/>
      <c r="W86" s="94">
        <f t="shared" si="16"/>
        <v>5000</v>
      </c>
      <c r="X86" s="28"/>
      <c r="Y86" s="94">
        <f t="shared" si="17"/>
        <v>5000</v>
      </c>
      <c r="Z86" s="6"/>
      <c r="AA86" s="1"/>
    </row>
    <row r="87" spans="1:27" ht="51" customHeight="1">
      <c r="A87" s="5"/>
      <c r="B87" s="5"/>
      <c r="C87" s="5"/>
      <c r="D87" s="5"/>
      <c r="E87" s="5"/>
      <c r="F87" s="9"/>
      <c r="G87" s="34" t="s">
        <v>179</v>
      </c>
      <c r="H87" s="12" t="s">
        <v>180</v>
      </c>
      <c r="I87" s="19">
        <f>I88</f>
        <v>165000</v>
      </c>
      <c r="J87" s="19">
        <f>J88</f>
        <v>0</v>
      </c>
      <c r="K87" s="94">
        <f t="shared" si="10"/>
        <v>165000</v>
      </c>
      <c r="L87" s="19">
        <f>L88</f>
        <v>0</v>
      </c>
      <c r="M87" s="94">
        <f t="shared" si="11"/>
        <v>165000</v>
      </c>
      <c r="N87" s="19">
        <f>N88</f>
        <v>0</v>
      </c>
      <c r="O87" s="94">
        <f t="shared" si="12"/>
        <v>165000</v>
      </c>
      <c r="P87" s="19">
        <f>P88</f>
        <v>0</v>
      </c>
      <c r="Q87" s="94">
        <f t="shared" si="13"/>
        <v>165000</v>
      </c>
      <c r="R87" s="19">
        <f>R88</f>
        <v>0</v>
      </c>
      <c r="S87" s="94">
        <f t="shared" si="14"/>
        <v>165000</v>
      </c>
      <c r="T87" s="19">
        <f>T88</f>
        <v>0</v>
      </c>
      <c r="U87" s="94">
        <f t="shared" si="15"/>
        <v>165000</v>
      </c>
      <c r="V87" s="19">
        <f>V88</f>
        <v>0</v>
      </c>
      <c r="W87" s="94">
        <f t="shared" si="16"/>
        <v>165000</v>
      </c>
      <c r="X87" s="19">
        <f>X88</f>
        <v>0</v>
      </c>
      <c r="Y87" s="94">
        <f t="shared" si="17"/>
        <v>165000</v>
      </c>
      <c r="Z87" s="6"/>
      <c r="AA87" s="1"/>
    </row>
    <row r="88" spans="1:27" ht="63.75">
      <c r="A88" s="5"/>
      <c r="B88" s="5"/>
      <c r="C88" s="5"/>
      <c r="D88" s="5"/>
      <c r="E88" s="5"/>
      <c r="F88" s="9"/>
      <c r="G88" s="84" t="s">
        <v>181</v>
      </c>
      <c r="H88" s="27" t="s">
        <v>182</v>
      </c>
      <c r="I88" s="28">
        <v>165000</v>
      </c>
      <c r="J88" s="28"/>
      <c r="K88" s="94">
        <f t="shared" si="10"/>
        <v>165000</v>
      </c>
      <c r="L88" s="28"/>
      <c r="M88" s="94">
        <f t="shared" si="11"/>
        <v>165000</v>
      </c>
      <c r="N88" s="28"/>
      <c r="O88" s="94">
        <f t="shared" si="12"/>
        <v>165000</v>
      </c>
      <c r="P88" s="28"/>
      <c r="Q88" s="94">
        <f t="shared" si="13"/>
        <v>165000</v>
      </c>
      <c r="R88" s="28"/>
      <c r="S88" s="94">
        <f t="shared" si="14"/>
        <v>165000</v>
      </c>
      <c r="T88" s="28"/>
      <c r="U88" s="94">
        <f t="shared" si="15"/>
        <v>165000</v>
      </c>
      <c r="V88" s="28"/>
      <c r="W88" s="94">
        <f t="shared" si="16"/>
        <v>165000</v>
      </c>
      <c r="X88" s="28"/>
      <c r="Y88" s="94">
        <f t="shared" si="17"/>
        <v>165000</v>
      </c>
      <c r="Z88" s="6"/>
      <c r="AA88" s="1"/>
    </row>
    <row r="89" spans="1:27" ht="90" customHeight="1">
      <c r="A89" s="5"/>
      <c r="B89" s="5"/>
      <c r="C89" s="5"/>
      <c r="D89" s="5"/>
      <c r="E89" s="5"/>
      <c r="F89" s="9"/>
      <c r="G89" s="34" t="s">
        <v>201</v>
      </c>
      <c r="H89" s="12" t="s">
        <v>202</v>
      </c>
      <c r="I89" s="19">
        <f>I90</f>
        <v>0</v>
      </c>
      <c r="J89" s="19">
        <f>J90</f>
        <v>0</v>
      </c>
      <c r="K89" s="94">
        <f t="shared" si="10"/>
        <v>0</v>
      </c>
      <c r="L89" s="19">
        <f>L90</f>
        <v>0</v>
      </c>
      <c r="M89" s="94">
        <f t="shared" si="11"/>
        <v>0</v>
      </c>
      <c r="N89" s="19">
        <f>N90</f>
        <v>0</v>
      </c>
      <c r="O89" s="94">
        <f t="shared" si="12"/>
        <v>0</v>
      </c>
      <c r="P89" s="19">
        <f>P90</f>
        <v>0</v>
      </c>
      <c r="Q89" s="94">
        <f t="shared" si="13"/>
        <v>0</v>
      </c>
      <c r="R89" s="19">
        <f>R90</f>
        <v>0</v>
      </c>
      <c r="S89" s="94">
        <f t="shared" si="14"/>
        <v>0</v>
      </c>
      <c r="T89" s="19">
        <f>T90</f>
        <v>0</v>
      </c>
      <c r="U89" s="94">
        <f t="shared" si="15"/>
        <v>0</v>
      </c>
      <c r="V89" s="19">
        <f>V90</f>
        <v>0</v>
      </c>
      <c r="W89" s="94">
        <f t="shared" si="16"/>
        <v>0</v>
      </c>
      <c r="X89" s="19">
        <f>X90</f>
        <v>0</v>
      </c>
      <c r="Y89" s="94">
        <f t="shared" si="17"/>
        <v>0</v>
      </c>
      <c r="Z89" s="6"/>
      <c r="AA89" s="1"/>
    </row>
    <row r="90" spans="1:27" ht="116.25" customHeight="1">
      <c r="A90" s="5"/>
      <c r="B90" s="5"/>
      <c r="C90" s="5"/>
      <c r="D90" s="5"/>
      <c r="E90" s="5"/>
      <c r="F90" s="9"/>
      <c r="G90" s="84" t="s">
        <v>207</v>
      </c>
      <c r="H90" s="27" t="s">
        <v>203</v>
      </c>
      <c r="I90" s="28"/>
      <c r="J90" s="28"/>
      <c r="K90" s="94">
        <f t="shared" si="10"/>
        <v>0</v>
      </c>
      <c r="L90" s="28"/>
      <c r="M90" s="94">
        <f t="shared" si="11"/>
        <v>0</v>
      </c>
      <c r="N90" s="28"/>
      <c r="O90" s="94">
        <f t="shared" si="12"/>
        <v>0</v>
      </c>
      <c r="P90" s="28"/>
      <c r="Q90" s="94">
        <f t="shared" si="13"/>
        <v>0</v>
      </c>
      <c r="R90" s="28"/>
      <c r="S90" s="94">
        <f t="shared" si="14"/>
        <v>0</v>
      </c>
      <c r="T90" s="28"/>
      <c r="U90" s="94">
        <f t="shared" si="15"/>
        <v>0</v>
      </c>
      <c r="V90" s="28"/>
      <c r="W90" s="94">
        <f t="shared" si="16"/>
        <v>0</v>
      </c>
      <c r="X90" s="28"/>
      <c r="Y90" s="94">
        <f t="shared" si="17"/>
        <v>0</v>
      </c>
      <c r="Z90" s="6"/>
      <c r="AA90" s="1"/>
    </row>
    <row r="91" spans="1:27" ht="76.5">
      <c r="A91" s="5"/>
      <c r="B91" s="5"/>
      <c r="C91" s="5"/>
      <c r="D91" s="5"/>
      <c r="E91" s="5"/>
      <c r="F91" s="9"/>
      <c r="G91" s="81" t="s">
        <v>183</v>
      </c>
      <c r="H91" s="11" t="s">
        <v>184</v>
      </c>
      <c r="I91" s="20">
        <f aca="true" t="shared" si="18" ref="I91:X92">I92</f>
        <v>1000</v>
      </c>
      <c r="J91" s="20">
        <f t="shared" si="18"/>
        <v>0</v>
      </c>
      <c r="K91" s="94">
        <f t="shared" si="10"/>
        <v>1000</v>
      </c>
      <c r="L91" s="20">
        <f t="shared" si="18"/>
        <v>0</v>
      </c>
      <c r="M91" s="94">
        <f t="shared" si="11"/>
        <v>1000</v>
      </c>
      <c r="N91" s="20">
        <f t="shared" si="18"/>
        <v>0</v>
      </c>
      <c r="O91" s="94">
        <f t="shared" si="12"/>
        <v>1000</v>
      </c>
      <c r="P91" s="20">
        <f t="shared" si="18"/>
        <v>0</v>
      </c>
      <c r="Q91" s="94">
        <f t="shared" si="13"/>
        <v>1000</v>
      </c>
      <c r="R91" s="20">
        <f t="shared" si="18"/>
        <v>0</v>
      </c>
      <c r="S91" s="94">
        <f t="shared" si="14"/>
        <v>1000</v>
      </c>
      <c r="T91" s="20">
        <f t="shared" si="18"/>
        <v>0</v>
      </c>
      <c r="U91" s="94">
        <f t="shared" si="15"/>
        <v>1000</v>
      </c>
      <c r="V91" s="20">
        <f t="shared" si="18"/>
        <v>0</v>
      </c>
      <c r="W91" s="94">
        <f t="shared" si="16"/>
        <v>1000</v>
      </c>
      <c r="X91" s="20">
        <f t="shared" si="18"/>
        <v>0</v>
      </c>
      <c r="Y91" s="94">
        <f t="shared" si="17"/>
        <v>1000</v>
      </c>
      <c r="Z91" s="6"/>
      <c r="AA91" s="1"/>
    </row>
    <row r="92" spans="1:27" ht="71.25" customHeight="1">
      <c r="A92" s="5"/>
      <c r="B92" s="5"/>
      <c r="C92" s="5"/>
      <c r="D92" s="5"/>
      <c r="E92" s="5"/>
      <c r="F92" s="9"/>
      <c r="G92" s="34" t="s">
        <v>185</v>
      </c>
      <c r="H92" s="12" t="s">
        <v>186</v>
      </c>
      <c r="I92" s="19">
        <f t="shared" si="18"/>
        <v>1000</v>
      </c>
      <c r="J92" s="19">
        <f t="shared" si="18"/>
        <v>0</v>
      </c>
      <c r="K92" s="94">
        <f t="shared" si="10"/>
        <v>1000</v>
      </c>
      <c r="L92" s="19">
        <f t="shared" si="18"/>
        <v>0</v>
      </c>
      <c r="M92" s="94">
        <f t="shared" si="11"/>
        <v>1000</v>
      </c>
      <c r="N92" s="19">
        <f t="shared" si="18"/>
        <v>0</v>
      </c>
      <c r="O92" s="94">
        <f t="shared" si="12"/>
        <v>1000</v>
      </c>
      <c r="P92" s="19">
        <f t="shared" si="18"/>
        <v>0</v>
      </c>
      <c r="Q92" s="94">
        <f t="shared" si="13"/>
        <v>1000</v>
      </c>
      <c r="R92" s="19">
        <f t="shared" si="18"/>
        <v>0</v>
      </c>
      <c r="S92" s="94">
        <f t="shared" si="14"/>
        <v>1000</v>
      </c>
      <c r="T92" s="19">
        <f t="shared" si="18"/>
        <v>0</v>
      </c>
      <c r="U92" s="94">
        <f t="shared" si="15"/>
        <v>1000</v>
      </c>
      <c r="V92" s="19">
        <f t="shared" si="18"/>
        <v>0</v>
      </c>
      <c r="W92" s="94">
        <f t="shared" si="16"/>
        <v>1000</v>
      </c>
      <c r="X92" s="19">
        <f t="shared" si="18"/>
        <v>0</v>
      </c>
      <c r="Y92" s="94">
        <f t="shared" si="17"/>
        <v>1000</v>
      </c>
      <c r="Z92" s="6"/>
      <c r="AA92" s="1"/>
    </row>
    <row r="93" spans="1:27" ht="51">
      <c r="A93" s="5"/>
      <c r="B93" s="5"/>
      <c r="C93" s="5"/>
      <c r="D93" s="5"/>
      <c r="E93" s="5"/>
      <c r="F93" s="9"/>
      <c r="G93" s="84" t="s">
        <v>187</v>
      </c>
      <c r="H93" s="27" t="s">
        <v>188</v>
      </c>
      <c r="I93" s="28">
        <v>1000</v>
      </c>
      <c r="J93" s="28"/>
      <c r="K93" s="94">
        <f t="shared" si="10"/>
        <v>1000</v>
      </c>
      <c r="L93" s="28"/>
      <c r="M93" s="94">
        <f t="shared" si="11"/>
        <v>1000</v>
      </c>
      <c r="N93" s="28"/>
      <c r="O93" s="94">
        <f t="shared" si="12"/>
        <v>1000</v>
      </c>
      <c r="P93" s="28"/>
      <c r="Q93" s="94">
        <f t="shared" si="13"/>
        <v>1000</v>
      </c>
      <c r="R93" s="28"/>
      <c r="S93" s="94">
        <f t="shared" si="14"/>
        <v>1000</v>
      </c>
      <c r="T93" s="28"/>
      <c r="U93" s="94">
        <f t="shared" si="15"/>
        <v>1000</v>
      </c>
      <c r="V93" s="28"/>
      <c r="W93" s="94">
        <f t="shared" si="16"/>
        <v>1000</v>
      </c>
      <c r="X93" s="28"/>
      <c r="Y93" s="94">
        <f t="shared" si="17"/>
        <v>1000</v>
      </c>
      <c r="Z93" s="6"/>
      <c r="AA93" s="1"/>
    </row>
    <row r="94" spans="1:27" ht="24" customHeight="1">
      <c r="A94" s="5"/>
      <c r="B94" s="5"/>
      <c r="C94" s="5"/>
      <c r="D94" s="5"/>
      <c r="E94" s="5"/>
      <c r="F94" s="9"/>
      <c r="G94" s="81" t="s">
        <v>189</v>
      </c>
      <c r="H94" s="11" t="s">
        <v>190</v>
      </c>
      <c r="I94" s="28">
        <f>I95</f>
        <v>0</v>
      </c>
      <c r="J94" s="28">
        <f>J95</f>
        <v>0</v>
      </c>
      <c r="K94" s="94">
        <f t="shared" si="10"/>
        <v>0</v>
      </c>
      <c r="L94" s="28">
        <f>L95</f>
        <v>0</v>
      </c>
      <c r="M94" s="94">
        <f t="shared" si="11"/>
        <v>0</v>
      </c>
      <c r="N94" s="28">
        <f>N95</f>
        <v>0</v>
      </c>
      <c r="O94" s="94">
        <f t="shared" si="12"/>
        <v>0</v>
      </c>
      <c r="P94" s="28">
        <f>P95</f>
        <v>0</v>
      </c>
      <c r="Q94" s="94">
        <f t="shared" si="13"/>
        <v>0</v>
      </c>
      <c r="R94" s="28">
        <f>R95</f>
        <v>0</v>
      </c>
      <c r="S94" s="94">
        <f t="shared" si="14"/>
        <v>0</v>
      </c>
      <c r="T94" s="28">
        <f>T95</f>
        <v>0</v>
      </c>
      <c r="U94" s="94">
        <f t="shared" si="15"/>
        <v>0</v>
      </c>
      <c r="V94" s="28">
        <f>V95</f>
        <v>0</v>
      </c>
      <c r="W94" s="94">
        <f t="shared" si="16"/>
        <v>0</v>
      </c>
      <c r="X94" s="28">
        <f>X95</f>
        <v>0</v>
      </c>
      <c r="Y94" s="94">
        <f t="shared" si="17"/>
        <v>0</v>
      </c>
      <c r="Z94" s="6"/>
      <c r="AA94" s="1"/>
    </row>
    <row r="95" spans="1:27" ht="60" customHeight="1">
      <c r="A95" s="5"/>
      <c r="B95" s="5"/>
      <c r="C95" s="5"/>
      <c r="D95" s="5"/>
      <c r="E95" s="5"/>
      <c r="F95" s="9"/>
      <c r="G95" s="34" t="s">
        <v>191</v>
      </c>
      <c r="H95" s="12" t="s">
        <v>192</v>
      </c>
      <c r="I95" s="28">
        <f>I96+I97</f>
        <v>0</v>
      </c>
      <c r="J95" s="28">
        <f>J96+J97</f>
        <v>0</v>
      </c>
      <c r="K95" s="94">
        <f t="shared" si="10"/>
        <v>0</v>
      </c>
      <c r="L95" s="28">
        <f>L96+L97</f>
        <v>0</v>
      </c>
      <c r="M95" s="94">
        <f t="shared" si="11"/>
        <v>0</v>
      </c>
      <c r="N95" s="28">
        <f>N96+N97</f>
        <v>0</v>
      </c>
      <c r="O95" s="94">
        <f t="shared" si="12"/>
        <v>0</v>
      </c>
      <c r="P95" s="28">
        <f>P96+P97</f>
        <v>0</v>
      </c>
      <c r="Q95" s="94">
        <f t="shared" si="13"/>
        <v>0</v>
      </c>
      <c r="R95" s="28">
        <f>R96+R97</f>
        <v>0</v>
      </c>
      <c r="S95" s="94">
        <f t="shared" si="14"/>
        <v>0</v>
      </c>
      <c r="T95" s="28">
        <f>T96+T97</f>
        <v>0</v>
      </c>
      <c r="U95" s="94">
        <f t="shared" si="15"/>
        <v>0</v>
      </c>
      <c r="V95" s="28">
        <f>V96+V97</f>
        <v>0</v>
      </c>
      <c r="W95" s="94">
        <f t="shared" si="16"/>
        <v>0</v>
      </c>
      <c r="X95" s="28">
        <f>X96+X97</f>
        <v>0</v>
      </c>
      <c r="Y95" s="94">
        <f t="shared" si="17"/>
        <v>0</v>
      </c>
      <c r="Z95" s="6"/>
      <c r="AA95" s="1"/>
    </row>
    <row r="96" spans="1:27" ht="63.75" customHeight="1">
      <c r="A96" s="5" t="s">
        <v>7</v>
      </c>
      <c r="B96" s="5" t="s">
        <v>8</v>
      </c>
      <c r="C96" s="5" t="s">
        <v>38</v>
      </c>
      <c r="D96" s="5" t="s">
        <v>43</v>
      </c>
      <c r="E96" s="5" t="s">
        <v>44</v>
      </c>
      <c r="F96" s="9" t="s">
        <v>44</v>
      </c>
      <c r="G96" s="84" t="s">
        <v>204</v>
      </c>
      <c r="H96" s="27" t="s">
        <v>193</v>
      </c>
      <c r="I96" s="19"/>
      <c r="J96" s="19"/>
      <c r="K96" s="94">
        <f t="shared" si="10"/>
        <v>0</v>
      </c>
      <c r="L96" s="19"/>
      <c r="M96" s="94">
        <f t="shared" si="11"/>
        <v>0</v>
      </c>
      <c r="N96" s="19"/>
      <c r="O96" s="94">
        <f t="shared" si="12"/>
        <v>0</v>
      </c>
      <c r="P96" s="19"/>
      <c r="Q96" s="94">
        <f t="shared" si="13"/>
        <v>0</v>
      </c>
      <c r="R96" s="19"/>
      <c r="S96" s="94">
        <f t="shared" si="14"/>
        <v>0</v>
      </c>
      <c r="T96" s="19"/>
      <c r="U96" s="94">
        <f t="shared" si="15"/>
        <v>0</v>
      </c>
      <c r="V96" s="19"/>
      <c r="W96" s="94">
        <f t="shared" si="16"/>
        <v>0</v>
      </c>
      <c r="X96" s="19"/>
      <c r="Y96" s="94">
        <f t="shared" si="17"/>
        <v>0</v>
      </c>
      <c r="Z96" s="6"/>
      <c r="AA96" s="1"/>
    </row>
    <row r="97" spans="1:27" ht="63.75" customHeight="1">
      <c r="A97" s="5"/>
      <c r="B97" s="5"/>
      <c r="C97" s="5"/>
      <c r="D97" s="5"/>
      <c r="E97" s="5"/>
      <c r="F97" s="9"/>
      <c r="G97" s="84" t="s">
        <v>205</v>
      </c>
      <c r="H97" s="27" t="s">
        <v>194</v>
      </c>
      <c r="I97" s="19"/>
      <c r="J97" s="19"/>
      <c r="K97" s="94">
        <f t="shared" si="10"/>
        <v>0</v>
      </c>
      <c r="L97" s="19"/>
      <c r="M97" s="94">
        <f t="shared" si="11"/>
        <v>0</v>
      </c>
      <c r="N97" s="19"/>
      <c r="O97" s="94">
        <f t="shared" si="12"/>
        <v>0</v>
      </c>
      <c r="P97" s="19"/>
      <c r="Q97" s="94">
        <f t="shared" si="13"/>
        <v>0</v>
      </c>
      <c r="R97" s="19"/>
      <c r="S97" s="94">
        <f t="shared" si="14"/>
        <v>0</v>
      </c>
      <c r="T97" s="19"/>
      <c r="U97" s="94">
        <f t="shared" si="15"/>
        <v>0</v>
      </c>
      <c r="V97" s="19"/>
      <c r="W97" s="94">
        <f t="shared" si="16"/>
        <v>0</v>
      </c>
      <c r="X97" s="19"/>
      <c r="Y97" s="94">
        <f t="shared" si="17"/>
        <v>0</v>
      </c>
      <c r="Z97" s="6"/>
      <c r="AA97" s="1"/>
    </row>
    <row r="98" spans="1:27" ht="12.75">
      <c r="A98" s="5"/>
      <c r="B98" s="5"/>
      <c r="C98" s="5"/>
      <c r="D98" s="5"/>
      <c r="E98" s="5"/>
      <c r="F98" s="9"/>
      <c r="G98" s="91" t="s">
        <v>195</v>
      </c>
      <c r="H98" s="48" t="s">
        <v>196</v>
      </c>
      <c r="I98" s="20">
        <f>I100</f>
        <v>3000</v>
      </c>
      <c r="J98" s="20">
        <f>J100</f>
        <v>0</v>
      </c>
      <c r="K98" s="94">
        <f t="shared" si="10"/>
        <v>3000</v>
      </c>
      <c r="L98" s="20">
        <f>L100</f>
        <v>0</v>
      </c>
      <c r="M98" s="94">
        <f t="shared" si="11"/>
        <v>3000</v>
      </c>
      <c r="N98" s="20">
        <f>N100</f>
        <v>0</v>
      </c>
      <c r="O98" s="94">
        <f t="shared" si="12"/>
        <v>3000</v>
      </c>
      <c r="P98" s="20">
        <f>P100</f>
        <v>0</v>
      </c>
      <c r="Q98" s="94">
        <f t="shared" si="13"/>
        <v>3000</v>
      </c>
      <c r="R98" s="20">
        <f>R100</f>
        <v>0</v>
      </c>
      <c r="S98" s="94">
        <f t="shared" si="14"/>
        <v>3000</v>
      </c>
      <c r="T98" s="20">
        <f>T100+T99</f>
        <v>400000</v>
      </c>
      <c r="U98" s="94">
        <f t="shared" si="15"/>
        <v>403000</v>
      </c>
      <c r="V98" s="20">
        <f>V100+V99</f>
        <v>0</v>
      </c>
      <c r="W98" s="94">
        <f t="shared" si="16"/>
        <v>403000</v>
      </c>
      <c r="X98" s="20">
        <f>X100+X99</f>
        <v>0</v>
      </c>
      <c r="Y98" s="94">
        <f t="shared" si="17"/>
        <v>403000</v>
      </c>
      <c r="Z98" s="6"/>
      <c r="AA98" s="1"/>
    </row>
    <row r="99" spans="1:27" ht="47.25" customHeight="1">
      <c r="A99" s="5"/>
      <c r="B99" s="5"/>
      <c r="C99" s="5"/>
      <c r="D99" s="5"/>
      <c r="E99" s="5"/>
      <c r="F99" s="9"/>
      <c r="G99" s="54" t="s">
        <v>317</v>
      </c>
      <c r="H99" s="55" t="s">
        <v>318</v>
      </c>
      <c r="I99" s="20"/>
      <c r="J99" s="20"/>
      <c r="K99" s="94"/>
      <c r="L99" s="20"/>
      <c r="M99" s="94"/>
      <c r="N99" s="20"/>
      <c r="O99" s="94"/>
      <c r="P99" s="20"/>
      <c r="Q99" s="94"/>
      <c r="R99" s="20"/>
      <c r="S99" s="94"/>
      <c r="T99" s="19">
        <v>400000</v>
      </c>
      <c r="U99" s="94">
        <f t="shared" si="15"/>
        <v>400000</v>
      </c>
      <c r="V99" s="19"/>
      <c r="W99" s="94">
        <f t="shared" si="16"/>
        <v>400000</v>
      </c>
      <c r="X99" s="19"/>
      <c r="Y99" s="94">
        <f t="shared" si="17"/>
        <v>400000</v>
      </c>
      <c r="Z99" s="6"/>
      <c r="AA99" s="1"/>
    </row>
    <row r="100" spans="1:27" ht="83.25" customHeight="1">
      <c r="A100" s="5"/>
      <c r="B100" s="5"/>
      <c r="C100" s="5"/>
      <c r="D100" s="5"/>
      <c r="E100" s="5"/>
      <c r="F100" s="9"/>
      <c r="G100" s="84" t="s">
        <v>197</v>
      </c>
      <c r="H100" s="27" t="s">
        <v>198</v>
      </c>
      <c r="I100" s="28">
        <v>3000</v>
      </c>
      <c r="J100" s="28"/>
      <c r="K100" s="94">
        <f t="shared" si="10"/>
        <v>3000</v>
      </c>
      <c r="L100" s="28"/>
      <c r="M100" s="94">
        <f t="shared" si="11"/>
        <v>3000</v>
      </c>
      <c r="N100" s="28"/>
      <c r="O100" s="94">
        <f t="shared" si="12"/>
        <v>3000</v>
      </c>
      <c r="P100" s="28"/>
      <c r="Q100" s="94">
        <f t="shared" si="13"/>
        <v>3000</v>
      </c>
      <c r="R100" s="28"/>
      <c r="S100" s="94">
        <f t="shared" si="14"/>
        <v>3000</v>
      </c>
      <c r="T100" s="28"/>
      <c r="U100" s="94">
        <f t="shared" si="15"/>
        <v>3000</v>
      </c>
      <c r="V100" s="28"/>
      <c r="W100" s="94">
        <f t="shared" si="16"/>
        <v>3000</v>
      </c>
      <c r="X100" s="28"/>
      <c r="Y100" s="94">
        <f t="shared" si="17"/>
        <v>3000</v>
      </c>
      <c r="Z100" s="6"/>
      <c r="AA100" s="1"/>
    </row>
    <row r="101" spans="1:27" ht="17.25" customHeight="1">
      <c r="A101" s="5"/>
      <c r="B101" s="5"/>
      <c r="C101" s="5"/>
      <c r="D101" s="5"/>
      <c r="E101" s="5"/>
      <c r="F101" s="9"/>
      <c r="G101" s="49" t="s">
        <v>214</v>
      </c>
      <c r="H101" s="50" t="s">
        <v>215</v>
      </c>
      <c r="I101" s="51">
        <f>I102</f>
        <v>393341881.59999996</v>
      </c>
      <c r="J101" s="51">
        <f>J102</f>
        <v>0</v>
      </c>
      <c r="K101" s="94">
        <f t="shared" si="10"/>
        <v>393341881.59999996</v>
      </c>
      <c r="L101" s="51">
        <f>L102</f>
        <v>55874056.21</v>
      </c>
      <c r="M101" s="94">
        <f t="shared" si="11"/>
        <v>449215937.80999994</v>
      </c>
      <c r="N101" s="51">
        <f>N102</f>
        <v>15323639.39</v>
      </c>
      <c r="O101" s="94">
        <f t="shared" si="12"/>
        <v>464539577.1999999</v>
      </c>
      <c r="P101" s="51">
        <f>P102</f>
        <v>0</v>
      </c>
      <c r="Q101" s="94">
        <f t="shared" si="13"/>
        <v>464539577.1999999</v>
      </c>
      <c r="R101" s="51">
        <f>R102</f>
        <v>2793354</v>
      </c>
      <c r="S101" s="94">
        <f t="shared" si="14"/>
        <v>467332931.1999999</v>
      </c>
      <c r="T101" s="72">
        <f>T102</f>
        <v>32146538.6</v>
      </c>
      <c r="U101" s="94">
        <f t="shared" si="15"/>
        <v>499479469.79999995</v>
      </c>
      <c r="V101" s="72">
        <f>V102</f>
        <v>23284925.17</v>
      </c>
      <c r="W101" s="94">
        <f t="shared" si="16"/>
        <v>522764394.96999997</v>
      </c>
      <c r="X101" s="72">
        <f>X102</f>
        <v>30281212.060000002</v>
      </c>
      <c r="Y101" s="94">
        <f t="shared" si="17"/>
        <v>553045607.03</v>
      </c>
      <c r="Z101" s="6"/>
      <c r="AA101" s="1"/>
    </row>
    <row r="102" spans="1:27" ht="25.5">
      <c r="A102" s="7"/>
      <c r="B102" s="7"/>
      <c r="C102" s="7"/>
      <c r="D102" s="7"/>
      <c r="E102" s="7"/>
      <c r="F102" s="7"/>
      <c r="G102" s="49" t="s">
        <v>216</v>
      </c>
      <c r="H102" s="50" t="s">
        <v>217</v>
      </c>
      <c r="I102" s="51">
        <f>I103+I130+I163+I110</f>
        <v>393341881.59999996</v>
      </c>
      <c r="J102" s="51">
        <f>J103+J130+J163+J110</f>
        <v>0</v>
      </c>
      <c r="K102" s="94">
        <f t="shared" si="10"/>
        <v>393341881.59999996</v>
      </c>
      <c r="L102" s="51">
        <f>L103+L130+L163+L110</f>
        <v>55874056.21</v>
      </c>
      <c r="M102" s="94">
        <f t="shared" si="11"/>
        <v>449215937.80999994</v>
      </c>
      <c r="N102" s="51">
        <f>N103+N130+N163+N110</f>
        <v>15323639.39</v>
      </c>
      <c r="O102" s="94">
        <f t="shared" si="12"/>
        <v>464539577.1999999</v>
      </c>
      <c r="P102" s="51">
        <f>P103+P130+P163+P110</f>
        <v>0</v>
      </c>
      <c r="Q102" s="94">
        <f t="shared" si="13"/>
        <v>464539577.1999999</v>
      </c>
      <c r="R102" s="51">
        <f>R103+R130+R163+R110</f>
        <v>2793354</v>
      </c>
      <c r="S102" s="94">
        <f t="shared" si="14"/>
        <v>467332931.1999999</v>
      </c>
      <c r="T102" s="72">
        <f>T103+T130+T163+T110</f>
        <v>32146538.6</v>
      </c>
      <c r="U102" s="94">
        <f t="shared" si="15"/>
        <v>499479469.79999995</v>
      </c>
      <c r="V102" s="72">
        <f>V103+V130+V163+V110</f>
        <v>23284925.17</v>
      </c>
      <c r="W102" s="94">
        <f t="shared" si="16"/>
        <v>522764394.96999997</v>
      </c>
      <c r="X102" s="72">
        <f>X103+X130+X163+X110</f>
        <v>30281212.060000002</v>
      </c>
      <c r="Y102" s="94">
        <f t="shared" si="17"/>
        <v>553045607.03</v>
      </c>
      <c r="Z102" s="7"/>
      <c r="AA102" s="7"/>
    </row>
    <row r="103" spans="1:27" ht="21" customHeight="1">
      <c r="A103" s="7"/>
      <c r="B103" s="7"/>
      <c r="C103" s="7"/>
      <c r="D103" s="7"/>
      <c r="E103" s="7"/>
      <c r="F103" s="7"/>
      <c r="G103" s="52" t="s">
        <v>218</v>
      </c>
      <c r="H103" s="53" t="s">
        <v>219</v>
      </c>
      <c r="I103" s="51">
        <f>I104+I106</f>
        <v>37216000</v>
      </c>
      <c r="J103" s="51">
        <f>J104+J106</f>
        <v>0</v>
      </c>
      <c r="K103" s="94">
        <f t="shared" si="10"/>
        <v>37216000</v>
      </c>
      <c r="L103" s="51">
        <f>L104+L106</f>
        <v>8800000</v>
      </c>
      <c r="M103" s="94">
        <f t="shared" si="11"/>
        <v>46016000</v>
      </c>
      <c r="N103" s="51">
        <f>N104+N106</f>
        <v>0</v>
      </c>
      <c r="O103" s="94">
        <f t="shared" si="12"/>
        <v>46016000</v>
      </c>
      <c r="P103" s="51">
        <f>P104+P106</f>
        <v>0</v>
      </c>
      <c r="Q103" s="94">
        <f t="shared" si="13"/>
        <v>46016000</v>
      </c>
      <c r="R103" s="51">
        <f>R104+R106</f>
        <v>2793354</v>
      </c>
      <c r="S103" s="94">
        <f t="shared" si="14"/>
        <v>48809354</v>
      </c>
      <c r="T103" s="72">
        <f>T104+T106</f>
        <v>2000072</v>
      </c>
      <c r="U103" s="94">
        <f t="shared" si="15"/>
        <v>50809426</v>
      </c>
      <c r="V103" s="72">
        <f>V104+V106</f>
        <v>11747960</v>
      </c>
      <c r="W103" s="94">
        <f t="shared" si="16"/>
        <v>62557386</v>
      </c>
      <c r="X103" s="72">
        <f>X104+X106+X108</f>
        <v>18695000</v>
      </c>
      <c r="Y103" s="94">
        <f t="shared" si="17"/>
        <v>81252386</v>
      </c>
      <c r="Z103" s="7"/>
      <c r="AA103" s="7"/>
    </row>
    <row r="104" spans="7:25" ht="22.5" customHeight="1">
      <c r="G104" s="54" t="s">
        <v>220</v>
      </c>
      <c r="H104" s="55" t="s">
        <v>221</v>
      </c>
      <c r="I104" s="56">
        <f>I105</f>
        <v>30128000</v>
      </c>
      <c r="J104" s="56">
        <f>J105</f>
        <v>0</v>
      </c>
      <c r="K104" s="94">
        <f t="shared" si="10"/>
        <v>30128000</v>
      </c>
      <c r="L104" s="56">
        <f>L105</f>
        <v>0</v>
      </c>
      <c r="M104" s="94">
        <f t="shared" si="11"/>
        <v>30128000</v>
      </c>
      <c r="N104" s="56">
        <f>N105</f>
        <v>0</v>
      </c>
      <c r="O104" s="94">
        <f t="shared" si="12"/>
        <v>30128000</v>
      </c>
      <c r="P104" s="56">
        <f>P105</f>
        <v>0</v>
      </c>
      <c r="Q104" s="94">
        <f t="shared" si="13"/>
        <v>30128000</v>
      </c>
      <c r="R104" s="56">
        <f>R105</f>
        <v>0</v>
      </c>
      <c r="S104" s="94">
        <f t="shared" si="14"/>
        <v>30128000</v>
      </c>
      <c r="T104" s="98">
        <f>T105</f>
        <v>0</v>
      </c>
      <c r="U104" s="94">
        <f t="shared" si="15"/>
        <v>30128000</v>
      </c>
      <c r="V104" s="98">
        <f>V105</f>
        <v>0</v>
      </c>
      <c r="W104" s="94">
        <f t="shared" si="16"/>
        <v>30128000</v>
      </c>
      <c r="X104" s="98">
        <f>X105</f>
        <v>0</v>
      </c>
      <c r="Y104" s="94">
        <f t="shared" si="17"/>
        <v>30128000</v>
      </c>
    </row>
    <row r="105" spans="7:25" ht="25.5">
      <c r="G105" s="54" t="s">
        <v>222</v>
      </c>
      <c r="H105" s="55" t="s">
        <v>223</v>
      </c>
      <c r="I105" s="56">
        <v>30128000</v>
      </c>
      <c r="J105" s="56"/>
      <c r="K105" s="94">
        <f t="shared" si="10"/>
        <v>30128000</v>
      </c>
      <c r="L105" s="56"/>
      <c r="M105" s="94">
        <f t="shared" si="11"/>
        <v>30128000</v>
      </c>
      <c r="N105" s="56"/>
      <c r="O105" s="94">
        <f t="shared" si="12"/>
        <v>30128000</v>
      </c>
      <c r="P105" s="56"/>
      <c r="Q105" s="94">
        <f t="shared" si="13"/>
        <v>30128000</v>
      </c>
      <c r="R105" s="56"/>
      <c r="S105" s="94">
        <f t="shared" si="14"/>
        <v>30128000</v>
      </c>
      <c r="T105" s="98"/>
      <c r="U105" s="94">
        <f t="shared" si="15"/>
        <v>30128000</v>
      </c>
      <c r="V105" s="98"/>
      <c r="W105" s="94">
        <f t="shared" si="16"/>
        <v>30128000</v>
      </c>
      <c r="X105" s="98"/>
      <c r="Y105" s="94">
        <f t="shared" si="17"/>
        <v>30128000</v>
      </c>
    </row>
    <row r="106" spans="7:25" ht="25.5">
      <c r="G106" s="54" t="s">
        <v>224</v>
      </c>
      <c r="H106" s="55" t="s">
        <v>225</v>
      </c>
      <c r="I106" s="56">
        <f>I107</f>
        <v>7088000</v>
      </c>
      <c r="J106" s="56">
        <f>J107</f>
        <v>0</v>
      </c>
      <c r="K106" s="94">
        <f t="shared" si="10"/>
        <v>7088000</v>
      </c>
      <c r="L106" s="56">
        <f>L107</f>
        <v>8800000</v>
      </c>
      <c r="M106" s="94">
        <f t="shared" si="11"/>
        <v>15888000</v>
      </c>
      <c r="N106" s="56">
        <f>N107</f>
        <v>0</v>
      </c>
      <c r="O106" s="94">
        <f t="shared" si="12"/>
        <v>15888000</v>
      </c>
      <c r="P106" s="56">
        <f>P107</f>
        <v>0</v>
      </c>
      <c r="Q106" s="94">
        <f t="shared" si="13"/>
        <v>15888000</v>
      </c>
      <c r="R106" s="56">
        <f>R107</f>
        <v>2793354</v>
      </c>
      <c r="S106" s="94">
        <f t="shared" si="14"/>
        <v>18681354</v>
      </c>
      <c r="T106" s="98">
        <f>T107</f>
        <v>2000072</v>
      </c>
      <c r="U106" s="94">
        <f t="shared" si="15"/>
        <v>20681426</v>
      </c>
      <c r="V106" s="98">
        <f>V107</f>
        <v>11747960</v>
      </c>
      <c r="W106" s="94">
        <f t="shared" si="16"/>
        <v>32429386</v>
      </c>
      <c r="X106" s="98">
        <f>X107</f>
        <v>17100000</v>
      </c>
      <c r="Y106" s="94">
        <f t="shared" si="17"/>
        <v>49529386</v>
      </c>
    </row>
    <row r="107" spans="7:25" ht="25.5">
      <c r="G107" s="54" t="s">
        <v>226</v>
      </c>
      <c r="H107" s="57" t="s">
        <v>227</v>
      </c>
      <c r="I107" s="58">
        <v>7088000</v>
      </c>
      <c r="J107" s="58"/>
      <c r="K107" s="94">
        <f t="shared" si="10"/>
        <v>7088000</v>
      </c>
      <c r="L107" s="58">
        <v>8800000</v>
      </c>
      <c r="M107" s="94">
        <f t="shared" si="11"/>
        <v>15888000</v>
      </c>
      <c r="N107" s="58"/>
      <c r="O107" s="94">
        <f t="shared" si="12"/>
        <v>15888000</v>
      </c>
      <c r="P107" s="58"/>
      <c r="Q107" s="94">
        <f t="shared" si="13"/>
        <v>15888000</v>
      </c>
      <c r="R107" s="58">
        <v>2793354</v>
      </c>
      <c r="S107" s="94">
        <f t="shared" si="14"/>
        <v>18681354</v>
      </c>
      <c r="T107" s="93">
        <v>2000072</v>
      </c>
      <c r="U107" s="94">
        <f t="shared" si="15"/>
        <v>20681426</v>
      </c>
      <c r="V107" s="93">
        <v>11747960</v>
      </c>
      <c r="W107" s="94">
        <f t="shared" si="16"/>
        <v>32429386</v>
      </c>
      <c r="X107" s="93">
        <v>17100000</v>
      </c>
      <c r="Y107" s="94">
        <f t="shared" si="17"/>
        <v>49529386</v>
      </c>
    </row>
    <row r="108" spans="7:25" ht="24.75" customHeight="1">
      <c r="G108" s="54" t="s">
        <v>322</v>
      </c>
      <c r="H108" s="57" t="s">
        <v>323</v>
      </c>
      <c r="I108" s="58"/>
      <c r="J108" s="58"/>
      <c r="K108" s="94"/>
      <c r="L108" s="58"/>
      <c r="M108" s="94"/>
      <c r="N108" s="58"/>
      <c r="O108" s="94"/>
      <c r="P108" s="58"/>
      <c r="Q108" s="94"/>
      <c r="R108" s="58"/>
      <c r="S108" s="94"/>
      <c r="T108" s="93"/>
      <c r="U108" s="94"/>
      <c r="V108" s="93"/>
      <c r="W108" s="94"/>
      <c r="X108" s="93">
        <f>X109</f>
        <v>1595000</v>
      </c>
      <c r="Y108" s="94">
        <f t="shared" si="17"/>
        <v>1595000</v>
      </c>
    </row>
    <row r="109" spans="7:25" ht="25.5" customHeight="1">
      <c r="G109" s="54" t="s">
        <v>324</v>
      </c>
      <c r="H109" s="57" t="s">
        <v>325</v>
      </c>
      <c r="I109" s="58"/>
      <c r="J109" s="58"/>
      <c r="K109" s="94"/>
      <c r="L109" s="58"/>
      <c r="M109" s="94"/>
      <c r="N109" s="58"/>
      <c r="O109" s="94"/>
      <c r="P109" s="58"/>
      <c r="Q109" s="94"/>
      <c r="R109" s="58"/>
      <c r="S109" s="94"/>
      <c r="T109" s="93"/>
      <c r="U109" s="94"/>
      <c r="V109" s="93"/>
      <c r="W109" s="94"/>
      <c r="X109" s="93">
        <v>1595000</v>
      </c>
      <c r="Y109" s="94">
        <f t="shared" si="17"/>
        <v>1595000</v>
      </c>
    </row>
    <row r="110" spans="7:25" ht="25.5">
      <c r="G110" s="52" t="s">
        <v>228</v>
      </c>
      <c r="H110" s="53" t="s">
        <v>229</v>
      </c>
      <c r="I110" s="59">
        <f>SUM(I111:I120)</f>
        <v>35864255.7</v>
      </c>
      <c r="J110" s="59">
        <f>SUM(J111:J120)</f>
        <v>0</v>
      </c>
      <c r="K110" s="94">
        <f t="shared" si="10"/>
        <v>35864255.7</v>
      </c>
      <c r="L110" s="59">
        <f>SUM(L111:L120)</f>
        <v>47074056.21</v>
      </c>
      <c r="M110" s="94">
        <f t="shared" si="11"/>
        <v>82938311.91</v>
      </c>
      <c r="N110" s="59">
        <f>SUM(N111:N120)</f>
        <v>9883348.36</v>
      </c>
      <c r="O110" s="94">
        <f t="shared" si="12"/>
        <v>92821660.27</v>
      </c>
      <c r="P110" s="59">
        <f>SUM(P111:P120)</f>
        <v>0</v>
      </c>
      <c r="Q110" s="94">
        <f t="shared" si="13"/>
        <v>92821660.27</v>
      </c>
      <c r="R110" s="59">
        <f>SUM(R111:R120)</f>
        <v>0</v>
      </c>
      <c r="S110" s="94">
        <f t="shared" si="14"/>
        <v>92821660.27</v>
      </c>
      <c r="T110" s="99">
        <f>SUM(T111:T120)</f>
        <v>18737887</v>
      </c>
      <c r="U110" s="94">
        <f t="shared" si="15"/>
        <v>111559547.27</v>
      </c>
      <c r="V110" s="99">
        <f>SUM(V111:V120)</f>
        <v>11536965.17</v>
      </c>
      <c r="W110" s="94">
        <f t="shared" si="16"/>
        <v>123096512.44</v>
      </c>
      <c r="X110" s="99">
        <f>SUM(X111:X120)</f>
        <v>-701416.99</v>
      </c>
      <c r="Y110" s="94">
        <f t="shared" si="17"/>
        <v>122395095.45</v>
      </c>
    </row>
    <row r="111" spans="7:25" ht="45" customHeight="1">
      <c r="G111" s="54" t="s">
        <v>306</v>
      </c>
      <c r="H111" s="55" t="s">
        <v>305</v>
      </c>
      <c r="I111" s="58"/>
      <c r="J111" s="58"/>
      <c r="K111" s="94">
        <f t="shared" si="10"/>
        <v>0</v>
      </c>
      <c r="L111" s="58"/>
      <c r="M111" s="94">
        <f t="shared" si="11"/>
        <v>0</v>
      </c>
      <c r="N111" s="58"/>
      <c r="O111" s="94">
        <f t="shared" si="12"/>
        <v>0</v>
      </c>
      <c r="P111" s="58"/>
      <c r="Q111" s="94">
        <f t="shared" si="13"/>
        <v>0</v>
      </c>
      <c r="R111" s="58"/>
      <c r="S111" s="94">
        <f t="shared" si="14"/>
        <v>0</v>
      </c>
      <c r="T111" s="93"/>
      <c r="U111" s="94">
        <f t="shared" si="15"/>
        <v>0</v>
      </c>
      <c r="V111" s="93"/>
      <c r="W111" s="94">
        <f t="shared" si="16"/>
        <v>0</v>
      </c>
      <c r="X111" s="93"/>
      <c r="Y111" s="94">
        <f t="shared" si="17"/>
        <v>0</v>
      </c>
    </row>
    <row r="112" spans="7:25" ht="75" customHeight="1">
      <c r="G112" s="54" t="s">
        <v>307</v>
      </c>
      <c r="H112" s="55" t="s">
        <v>308</v>
      </c>
      <c r="I112" s="58">
        <v>1516380</v>
      </c>
      <c r="J112" s="58"/>
      <c r="K112" s="94">
        <f t="shared" si="10"/>
        <v>1516380</v>
      </c>
      <c r="L112" s="93">
        <v>9232992.35</v>
      </c>
      <c r="M112" s="94">
        <f t="shared" si="11"/>
        <v>10749372.35</v>
      </c>
      <c r="N112" s="93"/>
      <c r="O112" s="94">
        <f t="shared" si="12"/>
        <v>10749372.35</v>
      </c>
      <c r="P112" s="93"/>
      <c r="Q112" s="94">
        <f t="shared" si="13"/>
        <v>10749372.35</v>
      </c>
      <c r="R112" s="93"/>
      <c r="S112" s="94">
        <f t="shared" si="14"/>
        <v>10749372.35</v>
      </c>
      <c r="T112" s="93">
        <v>893000</v>
      </c>
      <c r="U112" s="94">
        <f t="shared" si="15"/>
        <v>11642372.35</v>
      </c>
      <c r="V112" s="93">
        <v>11536965.17</v>
      </c>
      <c r="W112" s="94">
        <f t="shared" si="16"/>
        <v>23179337.52</v>
      </c>
      <c r="X112" s="93">
        <v>-63119.12</v>
      </c>
      <c r="Y112" s="94">
        <f t="shared" si="17"/>
        <v>23116218.4</v>
      </c>
    </row>
    <row r="113" spans="7:25" ht="51.75" customHeight="1">
      <c r="G113" s="61" t="s">
        <v>230</v>
      </c>
      <c r="H113" s="62" t="s">
        <v>231</v>
      </c>
      <c r="I113" s="58">
        <v>10474514</v>
      </c>
      <c r="J113" s="58"/>
      <c r="K113" s="94">
        <f t="shared" si="10"/>
        <v>10474514</v>
      </c>
      <c r="L113" s="58"/>
      <c r="M113" s="94">
        <f t="shared" si="11"/>
        <v>10474514</v>
      </c>
      <c r="N113" s="58"/>
      <c r="O113" s="94">
        <f t="shared" si="12"/>
        <v>10474514</v>
      </c>
      <c r="P113" s="58"/>
      <c r="Q113" s="94">
        <f t="shared" si="13"/>
        <v>10474514</v>
      </c>
      <c r="R113" s="58"/>
      <c r="S113" s="94">
        <f t="shared" si="14"/>
        <v>10474514</v>
      </c>
      <c r="T113" s="93"/>
      <c r="U113" s="94">
        <f t="shared" si="15"/>
        <v>10474514</v>
      </c>
      <c r="V113" s="93"/>
      <c r="W113" s="94">
        <f t="shared" si="16"/>
        <v>10474514</v>
      </c>
      <c r="X113" s="93">
        <v>-638297.87</v>
      </c>
      <c r="Y113" s="94">
        <f t="shared" si="17"/>
        <v>9836216.13</v>
      </c>
    </row>
    <row r="114" spans="7:25" ht="51">
      <c r="G114" s="54" t="s">
        <v>232</v>
      </c>
      <c r="H114" s="55" t="s">
        <v>233</v>
      </c>
      <c r="I114" s="58">
        <v>3398990</v>
      </c>
      <c r="J114" s="58"/>
      <c r="K114" s="94">
        <f t="shared" si="10"/>
        <v>3398990</v>
      </c>
      <c r="L114" s="58"/>
      <c r="M114" s="94">
        <f t="shared" si="11"/>
        <v>3398990</v>
      </c>
      <c r="N114" s="58"/>
      <c r="O114" s="94">
        <f t="shared" si="12"/>
        <v>3398990</v>
      </c>
      <c r="P114" s="58"/>
      <c r="Q114" s="94">
        <f t="shared" si="13"/>
        <v>3398990</v>
      </c>
      <c r="R114" s="58"/>
      <c r="S114" s="94">
        <f t="shared" si="14"/>
        <v>3398990</v>
      </c>
      <c r="T114" s="93"/>
      <c r="U114" s="94">
        <f t="shared" si="15"/>
        <v>3398990</v>
      </c>
      <c r="V114" s="93"/>
      <c r="W114" s="94">
        <f t="shared" si="16"/>
        <v>3398990</v>
      </c>
      <c r="X114" s="93"/>
      <c r="Y114" s="94">
        <f t="shared" si="17"/>
        <v>3398990</v>
      </c>
    </row>
    <row r="115" spans="7:25" ht="63.75">
      <c r="G115" s="54" t="s">
        <v>234</v>
      </c>
      <c r="H115" s="60" t="s">
        <v>235</v>
      </c>
      <c r="I115" s="58">
        <v>2073195</v>
      </c>
      <c r="J115" s="58"/>
      <c r="K115" s="94">
        <f t="shared" si="10"/>
        <v>2073195</v>
      </c>
      <c r="L115" s="58"/>
      <c r="M115" s="94">
        <f t="shared" si="11"/>
        <v>2073195</v>
      </c>
      <c r="N115" s="58"/>
      <c r="O115" s="94">
        <f t="shared" si="12"/>
        <v>2073195</v>
      </c>
      <c r="P115" s="58"/>
      <c r="Q115" s="94">
        <f t="shared" si="13"/>
        <v>2073195</v>
      </c>
      <c r="R115" s="58"/>
      <c r="S115" s="94">
        <f t="shared" si="14"/>
        <v>2073195</v>
      </c>
      <c r="T115" s="93">
        <v>-138213</v>
      </c>
      <c r="U115" s="94">
        <f t="shared" si="15"/>
        <v>1934982</v>
      </c>
      <c r="V115" s="93"/>
      <c r="W115" s="94">
        <f t="shared" si="16"/>
        <v>1934982</v>
      </c>
      <c r="X115" s="93"/>
      <c r="Y115" s="94">
        <f t="shared" si="17"/>
        <v>1934982</v>
      </c>
    </row>
    <row r="116" spans="7:25" ht="63.75">
      <c r="G116" s="54" t="s">
        <v>236</v>
      </c>
      <c r="H116" s="55" t="s">
        <v>237</v>
      </c>
      <c r="I116" s="58"/>
      <c r="J116" s="58"/>
      <c r="K116" s="94"/>
      <c r="L116" s="58">
        <v>106383</v>
      </c>
      <c r="M116" s="94">
        <f t="shared" si="11"/>
        <v>106383</v>
      </c>
      <c r="N116" s="58"/>
      <c r="O116" s="94">
        <f t="shared" si="12"/>
        <v>106383</v>
      </c>
      <c r="P116" s="58"/>
      <c r="Q116" s="94">
        <f t="shared" si="13"/>
        <v>106383</v>
      </c>
      <c r="R116" s="58"/>
      <c r="S116" s="94">
        <f t="shared" si="14"/>
        <v>106383</v>
      </c>
      <c r="T116" s="93"/>
      <c r="U116" s="94">
        <f t="shared" si="15"/>
        <v>106383</v>
      </c>
      <c r="V116" s="93"/>
      <c r="W116" s="94">
        <f t="shared" si="16"/>
        <v>106383</v>
      </c>
      <c r="X116" s="93"/>
      <c r="Y116" s="94">
        <f t="shared" si="17"/>
        <v>106383</v>
      </c>
    </row>
    <row r="117" spans="7:25" ht="69" customHeight="1">
      <c r="G117" s="54" t="s">
        <v>236</v>
      </c>
      <c r="H117" s="55" t="s">
        <v>237</v>
      </c>
      <c r="I117" s="58">
        <v>165429</v>
      </c>
      <c r="J117" s="58"/>
      <c r="K117" s="94">
        <f t="shared" si="10"/>
        <v>165429</v>
      </c>
      <c r="L117" s="93"/>
      <c r="M117" s="94">
        <f t="shared" si="11"/>
        <v>165429</v>
      </c>
      <c r="N117" s="93"/>
      <c r="O117" s="94">
        <f t="shared" si="12"/>
        <v>165429</v>
      </c>
      <c r="P117" s="93"/>
      <c r="Q117" s="94">
        <f t="shared" si="13"/>
        <v>165429</v>
      </c>
      <c r="R117" s="93"/>
      <c r="S117" s="94">
        <f t="shared" si="14"/>
        <v>165429</v>
      </c>
      <c r="T117" s="93"/>
      <c r="U117" s="94">
        <f t="shared" si="15"/>
        <v>165429</v>
      </c>
      <c r="V117" s="93"/>
      <c r="W117" s="94">
        <f t="shared" si="16"/>
        <v>165429</v>
      </c>
      <c r="X117" s="93"/>
      <c r="Y117" s="94">
        <f t="shared" si="17"/>
        <v>165429</v>
      </c>
    </row>
    <row r="118" spans="7:25" ht="30.75" customHeight="1">
      <c r="G118" s="54" t="s">
        <v>303</v>
      </c>
      <c r="H118" s="55" t="s">
        <v>304</v>
      </c>
      <c r="I118" s="58"/>
      <c r="J118" s="58"/>
      <c r="K118" s="94">
        <f t="shared" si="10"/>
        <v>0</v>
      </c>
      <c r="L118" s="58"/>
      <c r="M118" s="94">
        <f t="shared" si="11"/>
        <v>0</v>
      </c>
      <c r="N118" s="58"/>
      <c r="O118" s="94">
        <f t="shared" si="12"/>
        <v>0</v>
      </c>
      <c r="P118" s="58"/>
      <c r="Q118" s="94">
        <f t="shared" si="13"/>
        <v>0</v>
      </c>
      <c r="R118" s="58"/>
      <c r="S118" s="94">
        <f t="shared" si="14"/>
        <v>0</v>
      </c>
      <c r="T118" s="93"/>
      <c r="U118" s="94">
        <f t="shared" si="15"/>
        <v>0</v>
      </c>
      <c r="V118" s="93"/>
      <c r="W118" s="94">
        <f t="shared" si="16"/>
        <v>0</v>
      </c>
      <c r="X118" s="93"/>
      <c r="Y118" s="94">
        <f t="shared" si="17"/>
        <v>0</v>
      </c>
    </row>
    <row r="119" spans="7:25" ht="30.75" customHeight="1">
      <c r="G119" s="54" t="s">
        <v>310</v>
      </c>
      <c r="H119" s="55" t="s">
        <v>311</v>
      </c>
      <c r="I119" s="58"/>
      <c r="J119" s="58"/>
      <c r="K119" s="94"/>
      <c r="L119" s="58">
        <v>37734680.86</v>
      </c>
      <c r="M119" s="94">
        <f t="shared" si="11"/>
        <v>37734680.86</v>
      </c>
      <c r="N119" s="58"/>
      <c r="O119" s="94">
        <f t="shared" si="12"/>
        <v>37734680.86</v>
      </c>
      <c r="P119" s="58"/>
      <c r="Q119" s="94">
        <f t="shared" si="13"/>
        <v>37734680.86</v>
      </c>
      <c r="R119" s="58"/>
      <c r="S119" s="94">
        <f t="shared" si="14"/>
        <v>37734680.86</v>
      </c>
      <c r="T119" s="93"/>
      <c r="U119" s="94">
        <f t="shared" si="15"/>
        <v>37734680.86</v>
      </c>
      <c r="V119" s="93"/>
      <c r="W119" s="94">
        <f t="shared" si="16"/>
        <v>37734680.86</v>
      </c>
      <c r="X119" s="93"/>
      <c r="Y119" s="94">
        <f t="shared" si="17"/>
        <v>37734680.86</v>
      </c>
    </row>
    <row r="120" spans="7:25" ht="17.25" customHeight="1">
      <c r="G120" s="54" t="s">
        <v>238</v>
      </c>
      <c r="H120" s="60" t="s">
        <v>239</v>
      </c>
      <c r="I120" s="56">
        <f>I122+I123+I124+I125+I126+I129</f>
        <v>18235747.7</v>
      </c>
      <c r="J120" s="56">
        <f>J122+J123+J124+J125+J126+J129</f>
        <v>0</v>
      </c>
      <c r="K120" s="94">
        <f t="shared" si="10"/>
        <v>18235747.7</v>
      </c>
      <c r="L120" s="56">
        <f>L122+L123+L124+L125+L126+L129</f>
        <v>0</v>
      </c>
      <c r="M120" s="94">
        <f t="shared" si="11"/>
        <v>18235747.7</v>
      </c>
      <c r="N120" s="56">
        <f>N122+N123+N124+N125+N126+N129+N127+N128</f>
        <v>9883348.36</v>
      </c>
      <c r="O120" s="94">
        <f t="shared" si="12"/>
        <v>28119096.06</v>
      </c>
      <c r="P120" s="56">
        <f>P122+P123+P124+P125+P126+P129+P127+P128</f>
        <v>0</v>
      </c>
      <c r="Q120" s="94">
        <f t="shared" si="13"/>
        <v>28119096.06</v>
      </c>
      <c r="R120" s="56">
        <f>R122+R123+R124+R125+R126+R129+R127+R128</f>
        <v>0</v>
      </c>
      <c r="S120" s="94">
        <f t="shared" si="14"/>
        <v>28119096.06</v>
      </c>
      <c r="T120" s="72">
        <f>T122+T123+T124+T125+T126+T129+T127+T128+T121</f>
        <v>17983100</v>
      </c>
      <c r="U120" s="94">
        <f t="shared" si="15"/>
        <v>46102196.06</v>
      </c>
      <c r="V120" s="72">
        <f>V122+V123+V124+V125+V126+V129+V127+V128+V121</f>
        <v>0</v>
      </c>
      <c r="W120" s="94">
        <f t="shared" si="16"/>
        <v>46102196.06</v>
      </c>
      <c r="X120" s="72">
        <f>X122+X123+X124+X125+X126+X129+X127+X128+X121</f>
        <v>0</v>
      </c>
      <c r="Y120" s="94">
        <f t="shared" si="17"/>
        <v>46102196.06</v>
      </c>
    </row>
    <row r="121" spans="7:25" ht="30.75" customHeight="1">
      <c r="G121" s="54" t="s">
        <v>238</v>
      </c>
      <c r="H121" s="63" t="s">
        <v>320</v>
      </c>
      <c r="I121" s="56"/>
      <c r="J121" s="56"/>
      <c r="K121" s="94"/>
      <c r="L121" s="56"/>
      <c r="M121" s="94"/>
      <c r="N121" s="56"/>
      <c r="O121" s="94"/>
      <c r="P121" s="56"/>
      <c r="Q121" s="94"/>
      <c r="R121" s="56"/>
      <c r="S121" s="94"/>
      <c r="T121" s="98">
        <v>5983100</v>
      </c>
      <c r="U121" s="94">
        <f t="shared" si="15"/>
        <v>5983100</v>
      </c>
      <c r="V121" s="98"/>
      <c r="W121" s="94">
        <f t="shared" si="16"/>
        <v>5983100</v>
      </c>
      <c r="X121" s="98"/>
      <c r="Y121" s="94">
        <f t="shared" si="17"/>
        <v>5983100</v>
      </c>
    </row>
    <row r="122" spans="7:25" ht="51">
      <c r="G122" s="54" t="s">
        <v>238</v>
      </c>
      <c r="H122" s="63" t="s">
        <v>240</v>
      </c>
      <c r="I122" s="58">
        <v>524160</v>
      </c>
      <c r="J122" s="58"/>
      <c r="K122" s="94">
        <f t="shared" si="10"/>
        <v>524160</v>
      </c>
      <c r="L122" s="58"/>
      <c r="M122" s="94">
        <f t="shared" si="11"/>
        <v>524160</v>
      </c>
      <c r="N122" s="58"/>
      <c r="O122" s="94">
        <f t="shared" si="12"/>
        <v>524160</v>
      </c>
      <c r="P122" s="58"/>
      <c r="Q122" s="94">
        <f t="shared" si="13"/>
        <v>524160</v>
      </c>
      <c r="R122" s="58"/>
      <c r="S122" s="94">
        <f t="shared" si="14"/>
        <v>524160</v>
      </c>
      <c r="T122" s="93"/>
      <c r="U122" s="94">
        <f t="shared" si="15"/>
        <v>524160</v>
      </c>
      <c r="V122" s="93"/>
      <c r="W122" s="94">
        <f t="shared" si="16"/>
        <v>524160</v>
      </c>
      <c r="X122" s="93"/>
      <c r="Y122" s="94">
        <f t="shared" si="17"/>
        <v>524160</v>
      </c>
    </row>
    <row r="123" spans="7:25" ht="51">
      <c r="G123" s="54" t="s">
        <v>238</v>
      </c>
      <c r="H123" s="63" t="s">
        <v>241</v>
      </c>
      <c r="I123" s="64">
        <v>12891001.7</v>
      </c>
      <c r="J123" s="64"/>
      <c r="K123" s="94">
        <f t="shared" si="10"/>
        <v>12891001.7</v>
      </c>
      <c r="L123" s="64"/>
      <c r="M123" s="94">
        <f t="shared" si="11"/>
        <v>12891001.7</v>
      </c>
      <c r="N123" s="64">
        <v>3243887.36</v>
      </c>
      <c r="O123" s="94">
        <f t="shared" si="12"/>
        <v>16134889.059999999</v>
      </c>
      <c r="P123" s="64"/>
      <c r="Q123" s="94">
        <f t="shared" si="13"/>
        <v>16134889.059999999</v>
      </c>
      <c r="R123" s="64"/>
      <c r="S123" s="94">
        <f t="shared" si="14"/>
        <v>16134889.059999999</v>
      </c>
      <c r="T123" s="100"/>
      <c r="U123" s="94">
        <f t="shared" si="15"/>
        <v>16134889.059999999</v>
      </c>
      <c r="V123" s="100"/>
      <c r="W123" s="94">
        <f t="shared" si="16"/>
        <v>16134889.059999999</v>
      </c>
      <c r="X123" s="100"/>
      <c r="Y123" s="94">
        <f t="shared" si="17"/>
        <v>16134889.059999999</v>
      </c>
    </row>
    <row r="124" spans="7:25" ht="54" customHeight="1">
      <c r="G124" s="54" t="s">
        <v>238</v>
      </c>
      <c r="H124" s="73" t="s">
        <v>242</v>
      </c>
      <c r="I124" s="74">
        <v>0</v>
      </c>
      <c r="J124" s="74">
        <v>0</v>
      </c>
      <c r="K124" s="94">
        <f t="shared" si="10"/>
        <v>0</v>
      </c>
      <c r="L124" s="74">
        <v>0</v>
      </c>
      <c r="M124" s="94">
        <f t="shared" si="11"/>
        <v>0</v>
      </c>
      <c r="N124" s="74">
        <v>0</v>
      </c>
      <c r="O124" s="94">
        <f t="shared" si="12"/>
        <v>0</v>
      </c>
      <c r="P124" s="74">
        <v>0</v>
      </c>
      <c r="Q124" s="94">
        <f t="shared" si="13"/>
        <v>0</v>
      </c>
      <c r="R124" s="74">
        <v>0</v>
      </c>
      <c r="S124" s="94">
        <f t="shared" si="14"/>
        <v>0</v>
      </c>
      <c r="T124" s="101">
        <v>12000000</v>
      </c>
      <c r="U124" s="94">
        <f t="shared" si="15"/>
        <v>12000000</v>
      </c>
      <c r="V124" s="101"/>
      <c r="W124" s="94">
        <f t="shared" si="16"/>
        <v>12000000</v>
      </c>
      <c r="X124" s="101"/>
      <c r="Y124" s="94">
        <f t="shared" si="17"/>
        <v>12000000</v>
      </c>
    </row>
    <row r="125" spans="7:25" ht="63.75">
      <c r="G125" s="54" t="s">
        <v>238</v>
      </c>
      <c r="H125" s="63" t="s">
        <v>243</v>
      </c>
      <c r="I125" s="64">
        <v>370013</v>
      </c>
      <c r="J125" s="64"/>
      <c r="K125" s="94">
        <f t="shared" si="10"/>
        <v>370013</v>
      </c>
      <c r="L125" s="64"/>
      <c r="M125" s="94">
        <f t="shared" si="11"/>
        <v>370013</v>
      </c>
      <c r="N125" s="64"/>
      <c r="O125" s="94">
        <f t="shared" si="12"/>
        <v>370013</v>
      </c>
      <c r="P125" s="64"/>
      <c r="Q125" s="94">
        <f t="shared" si="13"/>
        <v>370013</v>
      </c>
      <c r="R125" s="64"/>
      <c r="S125" s="94">
        <f t="shared" si="14"/>
        <v>370013</v>
      </c>
      <c r="T125" s="100"/>
      <c r="U125" s="94">
        <f t="shared" si="15"/>
        <v>370013</v>
      </c>
      <c r="V125" s="100"/>
      <c r="W125" s="94">
        <f t="shared" si="16"/>
        <v>370013</v>
      </c>
      <c r="X125" s="100"/>
      <c r="Y125" s="94">
        <f t="shared" si="17"/>
        <v>370013</v>
      </c>
    </row>
    <row r="126" spans="7:25" ht="51">
      <c r="G126" s="54" t="s">
        <v>238</v>
      </c>
      <c r="H126" s="63" t="s">
        <v>244</v>
      </c>
      <c r="I126" s="64">
        <v>625000</v>
      </c>
      <c r="J126" s="64"/>
      <c r="K126" s="94">
        <f t="shared" si="10"/>
        <v>625000</v>
      </c>
      <c r="L126" s="64"/>
      <c r="M126" s="94">
        <f t="shared" si="11"/>
        <v>625000</v>
      </c>
      <c r="N126" s="64"/>
      <c r="O126" s="94">
        <f t="shared" si="12"/>
        <v>625000</v>
      </c>
      <c r="P126" s="64"/>
      <c r="Q126" s="94">
        <f t="shared" si="13"/>
        <v>625000</v>
      </c>
      <c r="R126" s="64"/>
      <c r="S126" s="94">
        <f t="shared" si="14"/>
        <v>625000</v>
      </c>
      <c r="T126" s="100"/>
      <c r="U126" s="94">
        <f t="shared" si="15"/>
        <v>625000</v>
      </c>
      <c r="V126" s="100"/>
      <c r="W126" s="94">
        <f t="shared" si="16"/>
        <v>625000</v>
      </c>
      <c r="X126" s="100"/>
      <c r="Y126" s="94">
        <f t="shared" si="17"/>
        <v>625000</v>
      </c>
    </row>
    <row r="127" spans="7:25" ht="47.25" customHeight="1">
      <c r="G127" s="54" t="s">
        <v>238</v>
      </c>
      <c r="H127" s="63" t="s">
        <v>312</v>
      </c>
      <c r="I127" s="64"/>
      <c r="J127" s="64"/>
      <c r="K127" s="94"/>
      <c r="L127" s="64"/>
      <c r="M127" s="94"/>
      <c r="N127" s="64">
        <v>6463064</v>
      </c>
      <c r="O127" s="94">
        <f t="shared" si="12"/>
        <v>6463064</v>
      </c>
      <c r="P127" s="64"/>
      <c r="Q127" s="94">
        <f t="shared" si="13"/>
        <v>6463064</v>
      </c>
      <c r="R127" s="64"/>
      <c r="S127" s="94">
        <f t="shared" si="14"/>
        <v>6463064</v>
      </c>
      <c r="T127" s="100"/>
      <c r="U127" s="94">
        <f t="shared" si="15"/>
        <v>6463064</v>
      </c>
      <c r="V127" s="100"/>
      <c r="W127" s="94">
        <f t="shared" si="16"/>
        <v>6463064</v>
      </c>
      <c r="X127" s="100"/>
      <c r="Y127" s="94">
        <f t="shared" si="17"/>
        <v>6463064</v>
      </c>
    </row>
    <row r="128" spans="7:25" ht="29.25" customHeight="1">
      <c r="G128" s="54" t="s">
        <v>238</v>
      </c>
      <c r="H128" s="63" t="s">
        <v>313</v>
      </c>
      <c r="I128" s="64"/>
      <c r="J128" s="64"/>
      <c r="K128" s="94"/>
      <c r="L128" s="64"/>
      <c r="M128" s="94"/>
      <c r="N128" s="64">
        <v>176397</v>
      </c>
      <c r="O128" s="94">
        <f t="shared" si="12"/>
        <v>176397</v>
      </c>
      <c r="P128" s="64"/>
      <c r="Q128" s="94">
        <f t="shared" si="13"/>
        <v>176397</v>
      </c>
      <c r="R128" s="64"/>
      <c r="S128" s="94">
        <f t="shared" si="14"/>
        <v>176397</v>
      </c>
      <c r="T128" s="100"/>
      <c r="U128" s="94">
        <f t="shared" si="15"/>
        <v>176397</v>
      </c>
      <c r="V128" s="100"/>
      <c r="W128" s="94">
        <f t="shared" si="16"/>
        <v>176397</v>
      </c>
      <c r="X128" s="100"/>
      <c r="Y128" s="94">
        <f t="shared" si="17"/>
        <v>176397</v>
      </c>
    </row>
    <row r="129" spans="7:25" ht="51">
      <c r="G129" s="54" t="s">
        <v>238</v>
      </c>
      <c r="H129" s="55" t="s">
        <v>245</v>
      </c>
      <c r="I129" s="64">
        <v>3825573</v>
      </c>
      <c r="J129" s="64"/>
      <c r="K129" s="94">
        <f t="shared" si="10"/>
        <v>3825573</v>
      </c>
      <c r="L129" s="64"/>
      <c r="M129" s="94">
        <f t="shared" si="11"/>
        <v>3825573</v>
      </c>
      <c r="N129" s="64"/>
      <c r="O129" s="94">
        <f t="shared" si="12"/>
        <v>3825573</v>
      </c>
      <c r="P129" s="64"/>
      <c r="Q129" s="94">
        <f t="shared" si="13"/>
        <v>3825573</v>
      </c>
      <c r="R129" s="64"/>
      <c r="S129" s="94">
        <f t="shared" si="14"/>
        <v>3825573</v>
      </c>
      <c r="T129" s="100"/>
      <c r="U129" s="94">
        <f t="shared" si="15"/>
        <v>3825573</v>
      </c>
      <c r="V129" s="100"/>
      <c r="W129" s="94">
        <f t="shared" si="16"/>
        <v>3825573</v>
      </c>
      <c r="X129" s="100"/>
      <c r="Y129" s="94">
        <f t="shared" si="17"/>
        <v>3825573</v>
      </c>
    </row>
    <row r="130" spans="7:25" ht="12.75">
      <c r="G130" s="52" t="s">
        <v>246</v>
      </c>
      <c r="H130" s="53" t="s">
        <v>247</v>
      </c>
      <c r="I130" s="51">
        <f>+I133+I135+I147+I153+I131+I149+I157</f>
        <v>283384705.9</v>
      </c>
      <c r="J130" s="51">
        <f>+J133+J135+J147+J153+J131+J149+J157</f>
        <v>0</v>
      </c>
      <c r="K130" s="94">
        <f t="shared" si="10"/>
        <v>283384705.9</v>
      </c>
      <c r="L130" s="51">
        <f>+L133+L135+L147+L153+L131+L149+L157</f>
        <v>0</v>
      </c>
      <c r="M130" s="94">
        <f t="shared" si="11"/>
        <v>283384705.9</v>
      </c>
      <c r="N130" s="51">
        <f>+N133+N135+N147+N153+N131+N149+N157</f>
        <v>0</v>
      </c>
      <c r="O130" s="94">
        <f t="shared" si="12"/>
        <v>283384705.9</v>
      </c>
      <c r="P130" s="51">
        <f>+P133+P135+P147+P153+P131+P149+P157</f>
        <v>0</v>
      </c>
      <c r="Q130" s="94">
        <f t="shared" si="13"/>
        <v>283384705.9</v>
      </c>
      <c r="R130" s="51">
        <f>+R133+R135+R147+R153+R131+R149+R157</f>
        <v>0</v>
      </c>
      <c r="S130" s="94">
        <f t="shared" si="14"/>
        <v>283384705.9</v>
      </c>
      <c r="T130" s="72">
        <f>+T133+T135+T147+T153+T131+T149+T157</f>
        <v>10616394.6</v>
      </c>
      <c r="U130" s="94">
        <f t="shared" si="15"/>
        <v>294001100.5</v>
      </c>
      <c r="V130" s="72">
        <f>+V133+V135+V147+V153+V131+V149+V157</f>
        <v>0</v>
      </c>
      <c r="W130" s="94">
        <f t="shared" si="16"/>
        <v>294001100.5</v>
      </c>
      <c r="X130" s="72">
        <f>+X133+X135+X147+X153+X131+X149+X157</f>
        <v>7939426</v>
      </c>
      <c r="Y130" s="94">
        <f t="shared" si="17"/>
        <v>301940526.5</v>
      </c>
    </row>
    <row r="131" spans="7:26" ht="51">
      <c r="G131" s="65" t="s">
        <v>248</v>
      </c>
      <c r="H131" s="66" t="s">
        <v>249</v>
      </c>
      <c r="I131" s="67">
        <f>I132</f>
        <v>166176</v>
      </c>
      <c r="J131" s="67">
        <f>J132</f>
        <v>0</v>
      </c>
      <c r="K131" s="94">
        <f t="shared" si="10"/>
        <v>166176</v>
      </c>
      <c r="L131" s="67">
        <f>L132</f>
        <v>0</v>
      </c>
      <c r="M131" s="94">
        <f t="shared" si="11"/>
        <v>166176</v>
      </c>
      <c r="N131" s="67">
        <f>N132</f>
        <v>0</v>
      </c>
      <c r="O131" s="94">
        <f t="shared" si="12"/>
        <v>166176</v>
      </c>
      <c r="P131" s="67">
        <f>P132</f>
        <v>0</v>
      </c>
      <c r="Q131" s="94">
        <f t="shared" si="13"/>
        <v>166176</v>
      </c>
      <c r="R131" s="67">
        <f>R132</f>
        <v>0</v>
      </c>
      <c r="S131" s="94">
        <f t="shared" si="14"/>
        <v>166176</v>
      </c>
      <c r="T131" s="98">
        <f>T132</f>
        <v>0</v>
      </c>
      <c r="U131" s="94">
        <f t="shared" si="15"/>
        <v>166176</v>
      </c>
      <c r="V131" s="98">
        <f>V132</f>
        <v>0</v>
      </c>
      <c r="W131" s="94">
        <f t="shared" si="16"/>
        <v>166176</v>
      </c>
      <c r="X131" s="98">
        <f>X132</f>
        <v>0</v>
      </c>
      <c r="Y131" s="94">
        <f t="shared" si="17"/>
        <v>166176</v>
      </c>
      <c r="Z131" s="75"/>
    </row>
    <row r="132" spans="7:25" ht="51">
      <c r="G132" s="65" t="s">
        <v>248</v>
      </c>
      <c r="H132" s="66" t="s">
        <v>250</v>
      </c>
      <c r="I132" s="67">
        <v>166176</v>
      </c>
      <c r="J132" s="67"/>
      <c r="K132" s="94">
        <f t="shared" si="10"/>
        <v>166176</v>
      </c>
      <c r="L132" s="67"/>
      <c r="M132" s="94">
        <f t="shared" si="11"/>
        <v>166176</v>
      </c>
      <c r="N132" s="67"/>
      <c r="O132" s="94">
        <f t="shared" si="12"/>
        <v>166176</v>
      </c>
      <c r="P132" s="67"/>
      <c r="Q132" s="94">
        <f t="shared" si="13"/>
        <v>166176</v>
      </c>
      <c r="R132" s="67"/>
      <c r="S132" s="94">
        <f t="shared" si="14"/>
        <v>166176</v>
      </c>
      <c r="T132" s="98"/>
      <c r="U132" s="94">
        <f t="shared" si="15"/>
        <v>166176</v>
      </c>
      <c r="V132" s="98"/>
      <c r="W132" s="94">
        <f t="shared" si="16"/>
        <v>166176</v>
      </c>
      <c r="X132" s="98"/>
      <c r="Y132" s="94">
        <f t="shared" si="17"/>
        <v>166176</v>
      </c>
    </row>
    <row r="133" spans="7:25" ht="25.5" hidden="1">
      <c r="G133" s="54" t="s">
        <v>251</v>
      </c>
      <c r="H133" s="60" t="s">
        <v>252</v>
      </c>
      <c r="I133" s="58">
        <f>I134</f>
        <v>0</v>
      </c>
      <c r="J133" s="58">
        <f>J134</f>
        <v>0</v>
      </c>
      <c r="K133" s="94">
        <f t="shared" si="10"/>
        <v>0</v>
      </c>
      <c r="L133" s="58">
        <f>L134</f>
        <v>0</v>
      </c>
      <c r="M133" s="94">
        <f t="shared" si="11"/>
        <v>0</v>
      </c>
      <c r="N133" s="58">
        <f>N134</f>
        <v>0</v>
      </c>
      <c r="O133" s="94">
        <f t="shared" si="12"/>
        <v>0</v>
      </c>
      <c r="P133" s="58">
        <f>P134</f>
        <v>0</v>
      </c>
      <c r="Q133" s="94">
        <f t="shared" si="13"/>
        <v>0</v>
      </c>
      <c r="R133" s="58">
        <f>R134</f>
        <v>0</v>
      </c>
      <c r="S133" s="94">
        <f t="shared" si="14"/>
        <v>0</v>
      </c>
      <c r="T133" s="93">
        <f>T134</f>
        <v>0</v>
      </c>
      <c r="U133" s="94">
        <f t="shared" si="15"/>
        <v>0</v>
      </c>
      <c r="V133" s="93">
        <f>V134</f>
        <v>0</v>
      </c>
      <c r="W133" s="94">
        <f t="shared" si="16"/>
        <v>0</v>
      </c>
      <c r="X133" s="93">
        <f>X134</f>
        <v>0</v>
      </c>
      <c r="Y133" s="94">
        <f t="shared" si="17"/>
        <v>0</v>
      </c>
    </row>
    <row r="134" spans="7:25" ht="38.25" hidden="1">
      <c r="G134" s="54" t="s">
        <v>253</v>
      </c>
      <c r="H134" s="60" t="s">
        <v>254</v>
      </c>
      <c r="I134" s="58">
        <v>0</v>
      </c>
      <c r="J134" s="58">
        <v>0</v>
      </c>
      <c r="K134" s="94">
        <f t="shared" si="10"/>
        <v>0</v>
      </c>
      <c r="L134" s="58">
        <v>0</v>
      </c>
      <c r="M134" s="94">
        <f t="shared" si="11"/>
        <v>0</v>
      </c>
      <c r="N134" s="58">
        <v>0</v>
      </c>
      <c r="O134" s="94">
        <f t="shared" si="12"/>
        <v>0</v>
      </c>
      <c r="P134" s="58">
        <v>0</v>
      </c>
      <c r="Q134" s="94">
        <f t="shared" si="13"/>
        <v>0</v>
      </c>
      <c r="R134" s="58">
        <v>0</v>
      </c>
      <c r="S134" s="94">
        <f t="shared" si="14"/>
        <v>0</v>
      </c>
      <c r="T134" s="93">
        <v>0</v>
      </c>
      <c r="U134" s="94">
        <f t="shared" si="15"/>
        <v>0</v>
      </c>
      <c r="V134" s="93">
        <v>0</v>
      </c>
      <c r="W134" s="94">
        <f t="shared" si="16"/>
        <v>0</v>
      </c>
      <c r="X134" s="93">
        <v>0</v>
      </c>
      <c r="Y134" s="94">
        <f t="shared" si="17"/>
        <v>0</v>
      </c>
    </row>
    <row r="135" spans="7:25" ht="25.5">
      <c r="G135" s="52" t="s">
        <v>255</v>
      </c>
      <c r="H135" s="53" t="s">
        <v>256</v>
      </c>
      <c r="I135" s="51">
        <f>I136+I137+I138+I139+I140+I141+I142+I143+I145+I146+I144</f>
        <v>267121364.9</v>
      </c>
      <c r="J135" s="51">
        <f>J136+J137+J138+J139+J140+J141+J142+J143+J145+J146+J144</f>
        <v>0</v>
      </c>
      <c r="K135" s="94">
        <f t="shared" si="10"/>
        <v>267121364.9</v>
      </c>
      <c r="L135" s="51">
        <f>L136+L137+L138+L139+L140+L141+L142+L143+L145+L146+L144</f>
        <v>0</v>
      </c>
      <c r="M135" s="94">
        <f t="shared" si="11"/>
        <v>267121364.9</v>
      </c>
      <c r="N135" s="51">
        <f>N136+N137+N138+N139+N140+N141+N142+N143+N145+N146+N144</f>
        <v>0</v>
      </c>
      <c r="O135" s="94">
        <f t="shared" si="12"/>
        <v>267121364.9</v>
      </c>
      <c r="P135" s="51">
        <f>P136+P137+P138+P139+P140+P141+P142+P143+P145+P146+P144</f>
        <v>0</v>
      </c>
      <c r="Q135" s="94">
        <f t="shared" si="13"/>
        <v>267121364.9</v>
      </c>
      <c r="R135" s="51">
        <f>R136+R137+R138+R139+R140+R141+R142+R143+R145+R146+R144</f>
        <v>0</v>
      </c>
      <c r="S135" s="94">
        <f t="shared" si="14"/>
        <v>267121364.9</v>
      </c>
      <c r="T135" s="72">
        <f>T136+T137+T138+T139+T140+T141+T142+T143+T145+T146+T144</f>
        <v>9945031.15</v>
      </c>
      <c r="U135" s="94">
        <f t="shared" si="15"/>
        <v>277066396.05</v>
      </c>
      <c r="V135" s="72">
        <f>V136+V137+V138+V139+V140+V141+V142+V143+V145+V146+V144</f>
        <v>0</v>
      </c>
      <c r="W135" s="94">
        <f t="shared" si="16"/>
        <v>277066396.05</v>
      </c>
      <c r="X135" s="72">
        <f>X136+X137+X138+X139+X140+X141+X142+X143+X145+X146+X144</f>
        <v>7939789</v>
      </c>
      <c r="Y135" s="94">
        <f t="shared" si="17"/>
        <v>285006185.05</v>
      </c>
    </row>
    <row r="136" spans="7:25" ht="55.5" customHeight="1">
      <c r="G136" s="54" t="s">
        <v>257</v>
      </c>
      <c r="H136" s="55" t="s">
        <v>258</v>
      </c>
      <c r="I136" s="58">
        <v>8470800</v>
      </c>
      <c r="J136" s="58"/>
      <c r="K136" s="94">
        <f t="shared" si="10"/>
        <v>8470800</v>
      </c>
      <c r="L136" s="58"/>
      <c r="M136" s="94">
        <f t="shared" si="11"/>
        <v>8470800</v>
      </c>
      <c r="N136" s="58"/>
      <c r="O136" s="94">
        <f t="shared" si="12"/>
        <v>8470800</v>
      </c>
      <c r="P136" s="58"/>
      <c r="Q136" s="94">
        <f t="shared" si="13"/>
        <v>8470800</v>
      </c>
      <c r="R136" s="58"/>
      <c r="S136" s="94">
        <f t="shared" si="14"/>
        <v>8470800</v>
      </c>
      <c r="T136" s="93"/>
      <c r="U136" s="94">
        <f t="shared" si="15"/>
        <v>8470800</v>
      </c>
      <c r="V136" s="93"/>
      <c r="W136" s="94">
        <f t="shared" si="16"/>
        <v>8470800</v>
      </c>
      <c r="X136" s="93"/>
      <c r="Y136" s="94">
        <f t="shared" si="17"/>
        <v>8470800</v>
      </c>
    </row>
    <row r="137" spans="7:25" ht="25.5" hidden="1">
      <c r="G137" s="68" t="s">
        <v>259</v>
      </c>
      <c r="H137" s="55" t="s">
        <v>260</v>
      </c>
      <c r="I137" s="58"/>
      <c r="J137" s="58"/>
      <c r="K137" s="94">
        <f t="shared" si="10"/>
        <v>0</v>
      </c>
      <c r="L137" s="58"/>
      <c r="M137" s="94">
        <f t="shared" si="11"/>
        <v>0</v>
      </c>
      <c r="N137" s="58"/>
      <c r="O137" s="94">
        <f t="shared" si="12"/>
        <v>0</v>
      </c>
      <c r="P137" s="58"/>
      <c r="Q137" s="94">
        <f t="shared" si="13"/>
        <v>0</v>
      </c>
      <c r="R137" s="58"/>
      <c r="S137" s="94">
        <f t="shared" si="14"/>
        <v>0</v>
      </c>
      <c r="T137" s="93"/>
      <c r="U137" s="94">
        <f t="shared" si="15"/>
        <v>0</v>
      </c>
      <c r="V137" s="93"/>
      <c r="W137" s="94">
        <f t="shared" si="16"/>
        <v>0</v>
      </c>
      <c r="X137" s="93"/>
      <c r="Y137" s="94">
        <f t="shared" si="17"/>
        <v>0</v>
      </c>
    </row>
    <row r="138" spans="7:25" ht="69" customHeight="1">
      <c r="G138" s="54" t="s">
        <v>257</v>
      </c>
      <c r="H138" s="55" t="s">
        <v>261</v>
      </c>
      <c r="I138" s="58">
        <v>154800</v>
      </c>
      <c r="J138" s="58"/>
      <c r="K138" s="94">
        <f t="shared" si="10"/>
        <v>154800</v>
      </c>
      <c r="L138" s="58"/>
      <c r="M138" s="94">
        <f t="shared" si="11"/>
        <v>154800</v>
      </c>
      <c r="N138" s="58"/>
      <c r="O138" s="94">
        <f t="shared" si="12"/>
        <v>154800</v>
      </c>
      <c r="P138" s="58"/>
      <c r="Q138" s="94">
        <f t="shared" si="13"/>
        <v>154800</v>
      </c>
      <c r="R138" s="58"/>
      <c r="S138" s="94">
        <f t="shared" si="14"/>
        <v>154800</v>
      </c>
      <c r="T138" s="93"/>
      <c r="U138" s="94">
        <f t="shared" si="15"/>
        <v>154800</v>
      </c>
      <c r="V138" s="93"/>
      <c r="W138" s="94">
        <f t="shared" si="16"/>
        <v>154800</v>
      </c>
      <c r="X138" s="93">
        <v>-1500</v>
      </c>
      <c r="Y138" s="94">
        <f t="shared" si="17"/>
        <v>153300</v>
      </c>
    </row>
    <row r="139" spans="7:25" ht="94.5" customHeight="1">
      <c r="G139" s="54" t="s">
        <v>257</v>
      </c>
      <c r="H139" s="55" t="s">
        <v>262</v>
      </c>
      <c r="I139" s="58">
        <v>1305650</v>
      </c>
      <c r="J139" s="58"/>
      <c r="K139" s="94">
        <f t="shared" si="10"/>
        <v>1305650</v>
      </c>
      <c r="L139" s="58"/>
      <c r="M139" s="94">
        <f t="shared" si="11"/>
        <v>1305650</v>
      </c>
      <c r="N139" s="58"/>
      <c r="O139" s="94">
        <f t="shared" si="12"/>
        <v>1305650</v>
      </c>
      <c r="P139" s="58"/>
      <c r="Q139" s="94">
        <f t="shared" si="13"/>
        <v>1305650</v>
      </c>
      <c r="R139" s="58"/>
      <c r="S139" s="94">
        <f t="shared" si="14"/>
        <v>1305650</v>
      </c>
      <c r="T139" s="93"/>
      <c r="U139" s="94">
        <f t="shared" si="15"/>
        <v>1305650</v>
      </c>
      <c r="V139" s="93"/>
      <c r="W139" s="94">
        <f t="shared" si="16"/>
        <v>1305650</v>
      </c>
      <c r="X139" s="93"/>
      <c r="Y139" s="94">
        <f t="shared" si="17"/>
        <v>1305650</v>
      </c>
    </row>
    <row r="140" spans="7:25" ht="43.5" customHeight="1">
      <c r="G140" s="54" t="s">
        <v>263</v>
      </c>
      <c r="H140" s="55" t="s">
        <v>264</v>
      </c>
      <c r="I140" s="58">
        <v>1044360</v>
      </c>
      <c r="J140" s="58"/>
      <c r="K140" s="94">
        <f t="shared" si="10"/>
        <v>1044360</v>
      </c>
      <c r="L140" s="58"/>
      <c r="M140" s="94">
        <f t="shared" si="11"/>
        <v>1044360</v>
      </c>
      <c r="N140" s="58"/>
      <c r="O140" s="94">
        <f t="shared" si="12"/>
        <v>1044360</v>
      </c>
      <c r="P140" s="58"/>
      <c r="Q140" s="94">
        <f t="shared" si="13"/>
        <v>1044360</v>
      </c>
      <c r="R140" s="58"/>
      <c r="S140" s="94">
        <f t="shared" si="14"/>
        <v>1044360</v>
      </c>
      <c r="T140" s="93"/>
      <c r="U140" s="94">
        <f t="shared" si="15"/>
        <v>1044360</v>
      </c>
      <c r="V140" s="93"/>
      <c r="W140" s="94">
        <f t="shared" si="16"/>
        <v>1044360</v>
      </c>
      <c r="X140" s="93"/>
      <c r="Y140" s="94">
        <f t="shared" si="17"/>
        <v>1044360</v>
      </c>
    </row>
    <row r="141" spans="7:25" ht="53.25" customHeight="1">
      <c r="G141" s="54" t="s">
        <v>257</v>
      </c>
      <c r="H141" s="55" t="s">
        <v>265</v>
      </c>
      <c r="I141" s="58">
        <v>261090</v>
      </c>
      <c r="J141" s="58"/>
      <c r="K141" s="94">
        <f t="shared" si="10"/>
        <v>261090</v>
      </c>
      <c r="L141" s="58"/>
      <c r="M141" s="94">
        <f t="shared" si="11"/>
        <v>261090</v>
      </c>
      <c r="N141" s="58"/>
      <c r="O141" s="94">
        <f t="shared" si="12"/>
        <v>261090</v>
      </c>
      <c r="P141" s="58"/>
      <c r="Q141" s="94">
        <f t="shared" si="13"/>
        <v>261090</v>
      </c>
      <c r="R141" s="58"/>
      <c r="S141" s="94">
        <f t="shared" si="14"/>
        <v>261090</v>
      </c>
      <c r="T141" s="93"/>
      <c r="U141" s="94">
        <f t="shared" si="15"/>
        <v>261090</v>
      </c>
      <c r="V141" s="93"/>
      <c r="W141" s="94">
        <f t="shared" si="16"/>
        <v>261090</v>
      </c>
      <c r="X141" s="93"/>
      <c r="Y141" s="94">
        <f t="shared" si="17"/>
        <v>261090</v>
      </c>
    </row>
    <row r="142" spans="7:25" ht="38.25">
      <c r="G142" s="54" t="s">
        <v>257</v>
      </c>
      <c r="H142" s="55" t="s">
        <v>266</v>
      </c>
      <c r="I142" s="58">
        <v>88000</v>
      </c>
      <c r="J142" s="58"/>
      <c r="K142" s="94">
        <f aca="true" t="shared" si="19" ref="K142:K170">I142+J142</f>
        <v>88000</v>
      </c>
      <c r="L142" s="58"/>
      <c r="M142" s="94">
        <f aca="true" t="shared" si="20" ref="M142:M170">K142+L142</f>
        <v>88000</v>
      </c>
      <c r="N142" s="58"/>
      <c r="O142" s="94">
        <f aca="true" t="shared" si="21" ref="O142:O170">M142+N142</f>
        <v>88000</v>
      </c>
      <c r="P142" s="58"/>
      <c r="Q142" s="94">
        <f aca="true" t="shared" si="22" ref="Q142:Q170">O142+P142</f>
        <v>88000</v>
      </c>
      <c r="R142" s="58"/>
      <c r="S142" s="94">
        <f aca="true" t="shared" si="23" ref="S142:S170">Q142+R142</f>
        <v>88000</v>
      </c>
      <c r="T142" s="93"/>
      <c r="U142" s="94">
        <f aca="true" t="shared" si="24" ref="U142:U170">S142+T142</f>
        <v>88000</v>
      </c>
      <c r="V142" s="93"/>
      <c r="W142" s="94">
        <f aca="true" t="shared" si="25" ref="W142:W170">U142+V142</f>
        <v>88000</v>
      </c>
      <c r="X142" s="93"/>
      <c r="Y142" s="94">
        <f aca="true" t="shared" si="26" ref="Y142:Y170">W142+X142</f>
        <v>88000</v>
      </c>
    </row>
    <row r="143" spans="7:25" ht="30" customHeight="1">
      <c r="G143" s="54" t="s">
        <v>257</v>
      </c>
      <c r="H143" s="55" t="s">
        <v>319</v>
      </c>
      <c r="I143" s="56">
        <v>7586140</v>
      </c>
      <c r="J143" s="56"/>
      <c r="K143" s="94">
        <f t="shared" si="19"/>
        <v>7586140</v>
      </c>
      <c r="L143" s="56"/>
      <c r="M143" s="94">
        <f t="shared" si="20"/>
        <v>7586140</v>
      </c>
      <c r="N143" s="56"/>
      <c r="O143" s="94">
        <f t="shared" si="21"/>
        <v>7586140</v>
      </c>
      <c r="P143" s="56"/>
      <c r="Q143" s="94">
        <f t="shared" si="22"/>
        <v>7586140</v>
      </c>
      <c r="R143" s="56"/>
      <c r="S143" s="94">
        <f t="shared" si="23"/>
        <v>7586140</v>
      </c>
      <c r="T143" s="98">
        <v>-2055100</v>
      </c>
      <c r="U143" s="94">
        <f t="shared" si="24"/>
        <v>5531040</v>
      </c>
      <c r="V143" s="98"/>
      <c r="W143" s="94">
        <f t="shared" si="25"/>
        <v>5531040</v>
      </c>
      <c r="X143" s="98"/>
      <c r="Y143" s="94">
        <f t="shared" si="26"/>
        <v>5531040</v>
      </c>
    </row>
    <row r="144" spans="7:25" ht="105.75" customHeight="1">
      <c r="G144" s="54" t="s">
        <v>257</v>
      </c>
      <c r="H144" s="55" t="s">
        <v>267</v>
      </c>
      <c r="I144" s="58">
        <v>413998.9</v>
      </c>
      <c r="J144" s="58"/>
      <c r="K144" s="94">
        <f t="shared" si="19"/>
        <v>413998.9</v>
      </c>
      <c r="L144" s="58"/>
      <c r="M144" s="94">
        <f t="shared" si="20"/>
        <v>413998.9</v>
      </c>
      <c r="N144" s="58"/>
      <c r="O144" s="94">
        <f t="shared" si="21"/>
        <v>413998.9</v>
      </c>
      <c r="P144" s="58"/>
      <c r="Q144" s="94">
        <f t="shared" si="22"/>
        <v>413998.9</v>
      </c>
      <c r="R144" s="58"/>
      <c r="S144" s="94">
        <f t="shared" si="23"/>
        <v>413998.9</v>
      </c>
      <c r="T144" s="93">
        <v>267707.15</v>
      </c>
      <c r="U144" s="94">
        <f t="shared" si="24"/>
        <v>681706.05</v>
      </c>
      <c r="V144" s="93"/>
      <c r="W144" s="94">
        <f t="shared" si="25"/>
        <v>681706.05</v>
      </c>
      <c r="X144" s="93"/>
      <c r="Y144" s="94">
        <f t="shared" si="26"/>
        <v>681706.05</v>
      </c>
    </row>
    <row r="145" spans="7:25" ht="38.25">
      <c r="G145" s="54" t="s">
        <v>257</v>
      </c>
      <c r="H145" s="55" t="s">
        <v>268</v>
      </c>
      <c r="I145" s="58">
        <v>78203306</v>
      </c>
      <c r="J145" s="58"/>
      <c r="K145" s="94">
        <f t="shared" si="19"/>
        <v>78203306</v>
      </c>
      <c r="L145" s="58"/>
      <c r="M145" s="94">
        <f t="shared" si="20"/>
        <v>78203306</v>
      </c>
      <c r="N145" s="58"/>
      <c r="O145" s="94">
        <f t="shared" si="21"/>
        <v>78203306</v>
      </c>
      <c r="P145" s="58"/>
      <c r="Q145" s="94">
        <f t="shared" si="22"/>
        <v>78203306</v>
      </c>
      <c r="R145" s="58"/>
      <c r="S145" s="94">
        <f t="shared" si="23"/>
        <v>78203306</v>
      </c>
      <c r="T145" s="93"/>
      <c r="U145" s="94">
        <f t="shared" si="24"/>
        <v>78203306</v>
      </c>
      <c r="V145" s="93"/>
      <c r="W145" s="94">
        <f t="shared" si="25"/>
        <v>78203306</v>
      </c>
      <c r="X145" s="93"/>
      <c r="Y145" s="94">
        <f t="shared" si="26"/>
        <v>78203306</v>
      </c>
    </row>
    <row r="146" spans="7:25" ht="63.75">
      <c r="G146" s="54" t="s">
        <v>257</v>
      </c>
      <c r="H146" s="55" t="s">
        <v>269</v>
      </c>
      <c r="I146" s="58">
        <v>169593220</v>
      </c>
      <c r="J146" s="58"/>
      <c r="K146" s="94">
        <f t="shared" si="19"/>
        <v>169593220</v>
      </c>
      <c r="L146" s="58"/>
      <c r="M146" s="94">
        <f t="shared" si="20"/>
        <v>169593220</v>
      </c>
      <c r="N146" s="58"/>
      <c r="O146" s="94">
        <f t="shared" si="21"/>
        <v>169593220</v>
      </c>
      <c r="P146" s="58"/>
      <c r="Q146" s="94">
        <f t="shared" si="22"/>
        <v>169593220</v>
      </c>
      <c r="R146" s="58"/>
      <c r="S146" s="94">
        <f t="shared" si="23"/>
        <v>169593220</v>
      </c>
      <c r="T146" s="93">
        <v>11732424</v>
      </c>
      <c r="U146" s="94">
        <f t="shared" si="24"/>
        <v>181325644</v>
      </c>
      <c r="V146" s="93"/>
      <c r="W146" s="94">
        <f t="shared" si="25"/>
        <v>181325644</v>
      </c>
      <c r="X146" s="93">
        <v>7941289</v>
      </c>
      <c r="Y146" s="94">
        <f t="shared" si="26"/>
        <v>189266933</v>
      </c>
    </row>
    <row r="147" spans="7:25" ht="54" customHeight="1">
      <c r="G147" s="54" t="s">
        <v>270</v>
      </c>
      <c r="H147" s="60" t="s">
        <v>271</v>
      </c>
      <c r="I147" s="58">
        <f>I148</f>
        <v>2422459</v>
      </c>
      <c r="J147" s="58">
        <f>J148</f>
        <v>0</v>
      </c>
      <c r="K147" s="94">
        <f t="shared" si="19"/>
        <v>2422459</v>
      </c>
      <c r="L147" s="58">
        <f>L148</f>
        <v>0</v>
      </c>
      <c r="M147" s="94">
        <f t="shared" si="20"/>
        <v>2422459</v>
      </c>
      <c r="N147" s="58">
        <f>N148</f>
        <v>0</v>
      </c>
      <c r="O147" s="94">
        <f t="shared" si="21"/>
        <v>2422459</v>
      </c>
      <c r="P147" s="58">
        <f>P148</f>
        <v>0</v>
      </c>
      <c r="Q147" s="94">
        <f t="shared" si="22"/>
        <v>2422459</v>
      </c>
      <c r="R147" s="58">
        <f>R148</f>
        <v>0</v>
      </c>
      <c r="S147" s="94">
        <f t="shared" si="23"/>
        <v>2422459</v>
      </c>
      <c r="T147" s="93">
        <f>T148</f>
        <v>-865454</v>
      </c>
      <c r="U147" s="94">
        <f t="shared" si="24"/>
        <v>1557005</v>
      </c>
      <c r="V147" s="93">
        <f>V148</f>
        <v>0</v>
      </c>
      <c r="W147" s="94">
        <f t="shared" si="25"/>
        <v>1557005</v>
      </c>
      <c r="X147" s="93">
        <f>X148</f>
        <v>0</v>
      </c>
      <c r="Y147" s="94">
        <f t="shared" si="26"/>
        <v>1557005</v>
      </c>
    </row>
    <row r="148" spans="7:25" ht="58.5" customHeight="1">
      <c r="G148" s="54" t="s">
        <v>272</v>
      </c>
      <c r="H148" s="60" t="s">
        <v>273</v>
      </c>
      <c r="I148" s="58">
        <v>2422459</v>
      </c>
      <c r="J148" s="58"/>
      <c r="K148" s="94">
        <f t="shared" si="19"/>
        <v>2422459</v>
      </c>
      <c r="L148" s="58"/>
      <c r="M148" s="94">
        <f t="shared" si="20"/>
        <v>2422459</v>
      </c>
      <c r="N148" s="58"/>
      <c r="O148" s="94">
        <f t="shared" si="21"/>
        <v>2422459</v>
      </c>
      <c r="P148" s="58"/>
      <c r="Q148" s="94">
        <f t="shared" si="22"/>
        <v>2422459</v>
      </c>
      <c r="R148" s="58"/>
      <c r="S148" s="94">
        <f t="shared" si="23"/>
        <v>2422459</v>
      </c>
      <c r="T148" s="93">
        <v>-865454</v>
      </c>
      <c r="U148" s="94">
        <f t="shared" si="24"/>
        <v>1557005</v>
      </c>
      <c r="V148" s="93"/>
      <c r="W148" s="94">
        <f t="shared" si="25"/>
        <v>1557005</v>
      </c>
      <c r="X148" s="93"/>
      <c r="Y148" s="94">
        <f t="shared" si="26"/>
        <v>1557005</v>
      </c>
    </row>
    <row r="149" spans="7:25" ht="60.75" customHeight="1">
      <c r="G149" s="54" t="s">
        <v>274</v>
      </c>
      <c r="H149" s="60" t="s">
        <v>275</v>
      </c>
      <c r="I149" s="56">
        <f>I150</f>
        <v>11282700</v>
      </c>
      <c r="J149" s="56">
        <f>J150</f>
        <v>0</v>
      </c>
      <c r="K149" s="94">
        <f t="shared" si="19"/>
        <v>11282700</v>
      </c>
      <c r="L149" s="56">
        <f>L150</f>
        <v>0</v>
      </c>
      <c r="M149" s="94">
        <f t="shared" si="20"/>
        <v>11282700</v>
      </c>
      <c r="N149" s="56">
        <f>N150</f>
        <v>0</v>
      </c>
      <c r="O149" s="94">
        <f t="shared" si="21"/>
        <v>11282700</v>
      </c>
      <c r="P149" s="56">
        <f>P150</f>
        <v>0</v>
      </c>
      <c r="Q149" s="94">
        <f t="shared" si="22"/>
        <v>11282700</v>
      </c>
      <c r="R149" s="56">
        <f>R150</f>
        <v>0</v>
      </c>
      <c r="S149" s="94">
        <f t="shared" si="23"/>
        <v>11282700</v>
      </c>
      <c r="T149" s="98">
        <f>T150</f>
        <v>1462310.45</v>
      </c>
      <c r="U149" s="94">
        <f t="shared" si="24"/>
        <v>12745010.45</v>
      </c>
      <c r="V149" s="98">
        <f>V150</f>
        <v>0</v>
      </c>
      <c r="W149" s="94">
        <f t="shared" si="25"/>
        <v>12745010.45</v>
      </c>
      <c r="X149" s="98">
        <f>X150</f>
        <v>-363</v>
      </c>
      <c r="Y149" s="94">
        <f t="shared" si="26"/>
        <v>12744647.45</v>
      </c>
    </row>
    <row r="150" spans="7:25" ht="58.5" customHeight="1">
      <c r="G150" s="54" t="s">
        <v>276</v>
      </c>
      <c r="H150" s="60" t="s">
        <v>277</v>
      </c>
      <c r="I150" s="56">
        <v>11282700</v>
      </c>
      <c r="J150" s="56"/>
      <c r="K150" s="94">
        <f t="shared" si="19"/>
        <v>11282700</v>
      </c>
      <c r="L150" s="56"/>
      <c r="M150" s="94">
        <f t="shared" si="20"/>
        <v>11282700</v>
      </c>
      <c r="N150" s="56"/>
      <c r="O150" s="94">
        <f t="shared" si="21"/>
        <v>11282700</v>
      </c>
      <c r="P150" s="56"/>
      <c r="Q150" s="94">
        <f t="shared" si="22"/>
        <v>11282700</v>
      </c>
      <c r="R150" s="56"/>
      <c r="S150" s="94">
        <f t="shared" si="23"/>
        <v>11282700</v>
      </c>
      <c r="T150" s="98">
        <v>1462310.45</v>
      </c>
      <c r="U150" s="94">
        <f t="shared" si="24"/>
        <v>12745010.45</v>
      </c>
      <c r="V150" s="98"/>
      <c r="W150" s="94">
        <f t="shared" si="25"/>
        <v>12745010.45</v>
      </c>
      <c r="X150" s="98">
        <v>-363</v>
      </c>
      <c r="Y150" s="94">
        <f t="shared" si="26"/>
        <v>12744647.45</v>
      </c>
    </row>
    <row r="151" spans="7:25" ht="38.25" hidden="1">
      <c r="G151" s="54" t="s">
        <v>278</v>
      </c>
      <c r="H151" s="60" t="s">
        <v>279</v>
      </c>
      <c r="I151" s="56"/>
      <c r="J151" s="56"/>
      <c r="K151" s="94">
        <f t="shared" si="19"/>
        <v>0</v>
      </c>
      <c r="L151" s="56"/>
      <c r="M151" s="94">
        <f t="shared" si="20"/>
        <v>0</v>
      </c>
      <c r="N151" s="56"/>
      <c r="O151" s="94">
        <f t="shared" si="21"/>
        <v>0</v>
      </c>
      <c r="P151" s="56"/>
      <c r="Q151" s="94">
        <f t="shared" si="22"/>
        <v>0</v>
      </c>
      <c r="R151" s="56"/>
      <c r="S151" s="94">
        <f t="shared" si="23"/>
        <v>0</v>
      </c>
      <c r="T151" s="98"/>
      <c r="U151" s="94">
        <f t="shared" si="24"/>
        <v>0</v>
      </c>
      <c r="V151" s="98"/>
      <c r="W151" s="94">
        <f t="shared" si="25"/>
        <v>0</v>
      </c>
      <c r="X151" s="98"/>
      <c r="Y151" s="94">
        <f t="shared" si="26"/>
        <v>0</v>
      </c>
    </row>
    <row r="152" spans="7:25" ht="38.25" hidden="1">
      <c r="G152" s="54" t="s">
        <v>280</v>
      </c>
      <c r="H152" s="60" t="s">
        <v>281</v>
      </c>
      <c r="I152" s="56"/>
      <c r="J152" s="56"/>
      <c r="K152" s="94">
        <f t="shared" si="19"/>
        <v>0</v>
      </c>
      <c r="L152" s="56"/>
      <c r="M152" s="94">
        <f t="shared" si="20"/>
        <v>0</v>
      </c>
      <c r="N152" s="56"/>
      <c r="O152" s="94">
        <f t="shared" si="21"/>
        <v>0</v>
      </c>
      <c r="P152" s="56"/>
      <c r="Q152" s="94">
        <f t="shared" si="22"/>
        <v>0</v>
      </c>
      <c r="R152" s="56"/>
      <c r="S152" s="94">
        <f t="shared" si="23"/>
        <v>0</v>
      </c>
      <c r="T152" s="98"/>
      <c r="U152" s="94">
        <f t="shared" si="24"/>
        <v>0</v>
      </c>
      <c r="V152" s="98"/>
      <c r="W152" s="94">
        <f t="shared" si="25"/>
        <v>0</v>
      </c>
      <c r="X152" s="98"/>
      <c r="Y152" s="94">
        <f t="shared" si="26"/>
        <v>0</v>
      </c>
    </row>
    <row r="153" spans="7:25" ht="12.75" hidden="1">
      <c r="G153" s="68" t="s">
        <v>282</v>
      </c>
      <c r="H153" s="50" t="s">
        <v>283</v>
      </c>
      <c r="I153" s="56"/>
      <c r="J153" s="56"/>
      <c r="K153" s="94">
        <f t="shared" si="19"/>
        <v>0</v>
      </c>
      <c r="L153" s="56"/>
      <c r="M153" s="94">
        <f t="shared" si="20"/>
        <v>0</v>
      </c>
      <c r="N153" s="56"/>
      <c r="O153" s="94">
        <f t="shared" si="21"/>
        <v>0</v>
      </c>
      <c r="P153" s="56"/>
      <c r="Q153" s="94">
        <f t="shared" si="22"/>
        <v>0</v>
      </c>
      <c r="R153" s="56"/>
      <c r="S153" s="94">
        <f t="shared" si="23"/>
        <v>0</v>
      </c>
      <c r="T153" s="98"/>
      <c r="U153" s="94">
        <f t="shared" si="24"/>
        <v>0</v>
      </c>
      <c r="V153" s="98"/>
      <c r="W153" s="94">
        <f t="shared" si="25"/>
        <v>0</v>
      </c>
      <c r="X153" s="98"/>
      <c r="Y153" s="94">
        <f t="shared" si="26"/>
        <v>0</v>
      </c>
    </row>
    <row r="154" spans="7:25" ht="12.75" hidden="1">
      <c r="G154" s="68" t="s">
        <v>284</v>
      </c>
      <c r="H154" s="55" t="s">
        <v>285</v>
      </c>
      <c r="I154" s="56"/>
      <c r="J154" s="56"/>
      <c r="K154" s="94">
        <f t="shared" si="19"/>
        <v>0</v>
      </c>
      <c r="L154" s="56"/>
      <c r="M154" s="94">
        <f t="shared" si="20"/>
        <v>0</v>
      </c>
      <c r="N154" s="56"/>
      <c r="O154" s="94">
        <f t="shared" si="21"/>
        <v>0</v>
      </c>
      <c r="P154" s="56"/>
      <c r="Q154" s="94">
        <f t="shared" si="22"/>
        <v>0</v>
      </c>
      <c r="R154" s="56"/>
      <c r="S154" s="94">
        <f t="shared" si="23"/>
        <v>0</v>
      </c>
      <c r="T154" s="98"/>
      <c r="U154" s="94">
        <f t="shared" si="24"/>
        <v>0</v>
      </c>
      <c r="V154" s="98"/>
      <c r="W154" s="94">
        <f t="shared" si="25"/>
        <v>0</v>
      </c>
      <c r="X154" s="98"/>
      <c r="Y154" s="94">
        <f t="shared" si="26"/>
        <v>0</v>
      </c>
    </row>
    <row r="155" spans="7:25" ht="38.25" hidden="1">
      <c r="G155" s="68" t="s">
        <v>284</v>
      </c>
      <c r="H155" s="55" t="s">
        <v>286</v>
      </c>
      <c r="I155" s="58">
        <v>0</v>
      </c>
      <c r="J155" s="58">
        <v>0</v>
      </c>
      <c r="K155" s="94">
        <f t="shared" si="19"/>
        <v>0</v>
      </c>
      <c r="L155" s="58">
        <v>0</v>
      </c>
      <c r="M155" s="94">
        <f t="shared" si="20"/>
        <v>0</v>
      </c>
      <c r="N155" s="58">
        <v>0</v>
      </c>
      <c r="O155" s="94">
        <f t="shared" si="21"/>
        <v>0</v>
      </c>
      <c r="P155" s="58">
        <v>0</v>
      </c>
      <c r="Q155" s="94">
        <f t="shared" si="22"/>
        <v>0</v>
      </c>
      <c r="R155" s="58">
        <v>0</v>
      </c>
      <c r="S155" s="94">
        <f t="shared" si="23"/>
        <v>0</v>
      </c>
      <c r="T155" s="93">
        <v>0</v>
      </c>
      <c r="U155" s="94">
        <f t="shared" si="24"/>
        <v>0</v>
      </c>
      <c r="V155" s="93">
        <v>0</v>
      </c>
      <c r="W155" s="94">
        <f t="shared" si="25"/>
        <v>0</v>
      </c>
      <c r="X155" s="93">
        <v>0</v>
      </c>
      <c r="Y155" s="94">
        <f t="shared" si="26"/>
        <v>0</v>
      </c>
    </row>
    <row r="156" spans="7:25" ht="63.75" hidden="1">
      <c r="G156" s="68" t="s">
        <v>287</v>
      </c>
      <c r="H156" s="55" t="s">
        <v>288</v>
      </c>
      <c r="I156" s="58">
        <v>0</v>
      </c>
      <c r="J156" s="58">
        <v>0</v>
      </c>
      <c r="K156" s="94">
        <f t="shared" si="19"/>
        <v>0</v>
      </c>
      <c r="L156" s="58">
        <v>0</v>
      </c>
      <c r="M156" s="94">
        <f t="shared" si="20"/>
        <v>0</v>
      </c>
      <c r="N156" s="58">
        <v>0</v>
      </c>
      <c r="O156" s="94">
        <f t="shared" si="21"/>
        <v>0</v>
      </c>
      <c r="P156" s="58">
        <v>0</v>
      </c>
      <c r="Q156" s="94">
        <f t="shared" si="22"/>
        <v>0</v>
      </c>
      <c r="R156" s="58">
        <v>0</v>
      </c>
      <c r="S156" s="94">
        <f t="shared" si="23"/>
        <v>0</v>
      </c>
      <c r="T156" s="93">
        <v>0</v>
      </c>
      <c r="U156" s="94">
        <f t="shared" si="24"/>
        <v>0</v>
      </c>
      <c r="V156" s="93">
        <v>0</v>
      </c>
      <c r="W156" s="94">
        <f t="shared" si="25"/>
        <v>0</v>
      </c>
      <c r="X156" s="93">
        <v>0</v>
      </c>
      <c r="Y156" s="94">
        <f t="shared" si="26"/>
        <v>0</v>
      </c>
    </row>
    <row r="157" spans="7:25" ht="30" customHeight="1">
      <c r="G157" s="49" t="s">
        <v>214</v>
      </c>
      <c r="H157" s="50" t="s">
        <v>289</v>
      </c>
      <c r="I157" s="51">
        <f>I158</f>
        <v>2392006</v>
      </c>
      <c r="J157" s="51">
        <f>J158</f>
        <v>0</v>
      </c>
      <c r="K157" s="94">
        <f t="shared" si="19"/>
        <v>2392006</v>
      </c>
      <c r="L157" s="51">
        <f>L158</f>
        <v>0</v>
      </c>
      <c r="M157" s="94">
        <f t="shared" si="20"/>
        <v>2392006</v>
      </c>
      <c r="N157" s="51">
        <f>N158</f>
        <v>0</v>
      </c>
      <c r="O157" s="94">
        <f t="shared" si="21"/>
        <v>2392006</v>
      </c>
      <c r="P157" s="51">
        <f>P158</f>
        <v>0</v>
      </c>
      <c r="Q157" s="94">
        <f t="shared" si="22"/>
        <v>2392006</v>
      </c>
      <c r="R157" s="51">
        <f>R158</f>
        <v>0</v>
      </c>
      <c r="S157" s="94">
        <f t="shared" si="23"/>
        <v>2392006</v>
      </c>
      <c r="T157" s="72">
        <f>T158</f>
        <v>74507</v>
      </c>
      <c r="U157" s="94">
        <f t="shared" si="24"/>
        <v>2466513</v>
      </c>
      <c r="V157" s="72">
        <f>V158</f>
        <v>0</v>
      </c>
      <c r="W157" s="94">
        <f t="shared" si="25"/>
        <v>2466513</v>
      </c>
      <c r="X157" s="72">
        <f>X158</f>
        <v>0</v>
      </c>
      <c r="Y157" s="94">
        <f t="shared" si="26"/>
        <v>2466513</v>
      </c>
    </row>
    <row r="158" spans="7:25" ht="22.5" customHeight="1">
      <c r="G158" s="52" t="s">
        <v>246</v>
      </c>
      <c r="H158" s="53" t="s">
        <v>247</v>
      </c>
      <c r="I158" s="51">
        <f>I161+I159+I160+I151</f>
        <v>2392006</v>
      </c>
      <c r="J158" s="51">
        <f>J161+J159+J160+J151</f>
        <v>0</v>
      </c>
      <c r="K158" s="94">
        <f t="shared" si="19"/>
        <v>2392006</v>
      </c>
      <c r="L158" s="51">
        <f>L161+L159+L160+L151</f>
        <v>0</v>
      </c>
      <c r="M158" s="94">
        <f t="shared" si="20"/>
        <v>2392006</v>
      </c>
      <c r="N158" s="51">
        <f>N161+N159+N160+N151</f>
        <v>0</v>
      </c>
      <c r="O158" s="94">
        <f t="shared" si="21"/>
        <v>2392006</v>
      </c>
      <c r="P158" s="51">
        <f>P161+P159+P160+P151</f>
        <v>0</v>
      </c>
      <c r="Q158" s="94">
        <f t="shared" si="22"/>
        <v>2392006</v>
      </c>
      <c r="R158" s="51">
        <f>R161+R159+R160+R151</f>
        <v>0</v>
      </c>
      <c r="S158" s="94">
        <f t="shared" si="23"/>
        <v>2392006</v>
      </c>
      <c r="T158" s="72">
        <f>T161+T159+T160+T151</f>
        <v>74507</v>
      </c>
      <c r="U158" s="94">
        <f t="shared" si="24"/>
        <v>2466513</v>
      </c>
      <c r="V158" s="72">
        <f>V161+V159+V160+V151</f>
        <v>0</v>
      </c>
      <c r="W158" s="94">
        <f t="shared" si="25"/>
        <v>2466513</v>
      </c>
      <c r="X158" s="72">
        <f>X161+X159+X160+X151</f>
        <v>0</v>
      </c>
      <c r="Y158" s="94">
        <f t="shared" si="26"/>
        <v>2466513</v>
      </c>
    </row>
    <row r="159" spans="7:25" ht="32.25" customHeight="1">
      <c r="G159" s="54" t="s">
        <v>257</v>
      </c>
      <c r="H159" s="55" t="s">
        <v>290</v>
      </c>
      <c r="I159" s="58">
        <v>1108000</v>
      </c>
      <c r="J159" s="58"/>
      <c r="K159" s="94">
        <f t="shared" si="19"/>
        <v>1108000</v>
      </c>
      <c r="L159" s="58"/>
      <c r="M159" s="94">
        <f t="shared" si="20"/>
        <v>1108000</v>
      </c>
      <c r="N159" s="58"/>
      <c r="O159" s="94">
        <f t="shared" si="21"/>
        <v>1108000</v>
      </c>
      <c r="P159" s="58"/>
      <c r="Q159" s="94">
        <f t="shared" si="22"/>
        <v>1108000</v>
      </c>
      <c r="R159" s="58"/>
      <c r="S159" s="94">
        <f t="shared" si="23"/>
        <v>1108000</v>
      </c>
      <c r="T159" s="93"/>
      <c r="U159" s="94">
        <f t="shared" si="24"/>
        <v>1108000</v>
      </c>
      <c r="V159" s="93"/>
      <c r="W159" s="94">
        <f t="shared" si="25"/>
        <v>1108000</v>
      </c>
      <c r="X159" s="93"/>
      <c r="Y159" s="94">
        <f t="shared" si="26"/>
        <v>1108000</v>
      </c>
    </row>
    <row r="160" spans="7:25" ht="96.75" customHeight="1">
      <c r="G160" s="54" t="s">
        <v>257</v>
      </c>
      <c r="H160" s="55" t="s">
        <v>262</v>
      </c>
      <c r="I160" s="58">
        <v>200</v>
      </c>
      <c r="J160" s="58"/>
      <c r="K160" s="94">
        <f t="shared" si="19"/>
        <v>200</v>
      </c>
      <c r="L160" s="58"/>
      <c r="M160" s="94">
        <f t="shared" si="20"/>
        <v>200</v>
      </c>
      <c r="N160" s="58"/>
      <c r="O160" s="94">
        <f t="shared" si="21"/>
        <v>200</v>
      </c>
      <c r="P160" s="58"/>
      <c r="Q160" s="94">
        <f t="shared" si="22"/>
        <v>200</v>
      </c>
      <c r="R160" s="58"/>
      <c r="S160" s="94">
        <f t="shared" si="23"/>
        <v>200</v>
      </c>
      <c r="T160" s="93"/>
      <c r="U160" s="94">
        <f t="shared" si="24"/>
        <v>200</v>
      </c>
      <c r="V160" s="93"/>
      <c r="W160" s="94">
        <f t="shared" si="25"/>
        <v>200</v>
      </c>
      <c r="X160" s="93"/>
      <c r="Y160" s="94">
        <f t="shared" si="26"/>
        <v>200</v>
      </c>
    </row>
    <row r="161" spans="7:25" ht="47.25" customHeight="1">
      <c r="G161" s="54" t="s">
        <v>291</v>
      </c>
      <c r="H161" s="60" t="s">
        <v>292</v>
      </c>
      <c r="I161" s="56">
        <f>I162</f>
        <v>1283806</v>
      </c>
      <c r="J161" s="56">
        <f>J162</f>
        <v>0</v>
      </c>
      <c r="K161" s="94">
        <f t="shared" si="19"/>
        <v>1283806</v>
      </c>
      <c r="L161" s="56">
        <f>L162</f>
        <v>0</v>
      </c>
      <c r="M161" s="94">
        <f t="shared" si="20"/>
        <v>1283806</v>
      </c>
      <c r="N161" s="56">
        <f>N162</f>
        <v>0</v>
      </c>
      <c r="O161" s="94">
        <f t="shared" si="21"/>
        <v>1283806</v>
      </c>
      <c r="P161" s="56">
        <f>P162</f>
        <v>0</v>
      </c>
      <c r="Q161" s="94">
        <f t="shared" si="22"/>
        <v>1283806</v>
      </c>
      <c r="R161" s="56">
        <f>R162</f>
        <v>0</v>
      </c>
      <c r="S161" s="94">
        <f t="shared" si="23"/>
        <v>1283806</v>
      </c>
      <c r="T161" s="98">
        <f>T162</f>
        <v>74507</v>
      </c>
      <c r="U161" s="94">
        <f t="shared" si="24"/>
        <v>1358313</v>
      </c>
      <c r="V161" s="98">
        <f>V162</f>
        <v>0</v>
      </c>
      <c r="W161" s="94">
        <f t="shared" si="25"/>
        <v>1358313</v>
      </c>
      <c r="X161" s="98">
        <f>X162</f>
        <v>0</v>
      </c>
      <c r="Y161" s="94">
        <f t="shared" si="26"/>
        <v>1358313</v>
      </c>
    </row>
    <row r="162" spans="7:25" ht="51">
      <c r="G162" s="54" t="s">
        <v>293</v>
      </c>
      <c r="H162" s="60" t="s">
        <v>294</v>
      </c>
      <c r="I162" s="56">
        <v>1283806</v>
      </c>
      <c r="J162" s="56"/>
      <c r="K162" s="94">
        <f t="shared" si="19"/>
        <v>1283806</v>
      </c>
      <c r="L162" s="56"/>
      <c r="M162" s="94">
        <f t="shared" si="20"/>
        <v>1283806</v>
      </c>
      <c r="N162" s="56"/>
      <c r="O162" s="94">
        <f t="shared" si="21"/>
        <v>1283806</v>
      </c>
      <c r="P162" s="56"/>
      <c r="Q162" s="94">
        <f t="shared" si="22"/>
        <v>1283806</v>
      </c>
      <c r="R162" s="56"/>
      <c r="S162" s="94">
        <f t="shared" si="23"/>
        <v>1283806</v>
      </c>
      <c r="T162" s="98">
        <v>74507</v>
      </c>
      <c r="U162" s="94">
        <f t="shared" si="24"/>
        <v>1358313</v>
      </c>
      <c r="V162" s="98"/>
      <c r="W162" s="94">
        <f t="shared" si="25"/>
        <v>1358313</v>
      </c>
      <c r="X162" s="98"/>
      <c r="Y162" s="94">
        <f t="shared" si="26"/>
        <v>1358313</v>
      </c>
    </row>
    <row r="163" spans="7:25" ht="19.5" customHeight="1">
      <c r="G163" s="49" t="s">
        <v>314</v>
      </c>
      <c r="H163" s="69" t="s">
        <v>295</v>
      </c>
      <c r="I163" s="59">
        <f>I164+I166</f>
        <v>36876920</v>
      </c>
      <c r="J163" s="59">
        <f>J164+J166</f>
        <v>0</v>
      </c>
      <c r="K163" s="94">
        <f t="shared" si="19"/>
        <v>36876920</v>
      </c>
      <c r="L163" s="59">
        <f>L164+L166</f>
        <v>0</v>
      </c>
      <c r="M163" s="94">
        <f t="shared" si="20"/>
        <v>36876920</v>
      </c>
      <c r="N163" s="59">
        <f>N164+N166+N168</f>
        <v>5440291.03</v>
      </c>
      <c r="O163" s="94">
        <f t="shared" si="21"/>
        <v>42317211.03</v>
      </c>
      <c r="P163" s="59">
        <f>P164+P166+P168</f>
        <v>0</v>
      </c>
      <c r="Q163" s="94">
        <f t="shared" si="22"/>
        <v>42317211.03</v>
      </c>
      <c r="R163" s="59">
        <f>R164+R166+R168</f>
        <v>0</v>
      </c>
      <c r="S163" s="94">
        <f t="shared" si="23"/>
        <v>42317211.03</v>
      </c>
      <c r="T163" s="99">
        <f>T164+T166+T168+T169</f>
        <v>792185</v>
      </c>
      <c r="U163" s="94">
        <f t="shared" si="24"/>
        <v>43109396.03</v>
      </c>
      <c r="V163" s="99">
        <f>V164+V166+V168+V169</f>
        <v>0</v>
      </c>
      <c r="W163" s="94">
        <f t="shared" si="25"/>
        <v>43109396.03</v>
      </c>
      <c r="X163" s="99">
        <f>X164+X166+X168+X169+X167</f>
        <v>4348203.05</v>
      </c>
      <c r="Y163" s="94">
        <f t="shared" si="26"/>
        <v>47457599.08</v>
      </c>
    </row>
    <row r="164" spans="7:25" ht="51">
      <c r="G164" s="54" t="s">
        <v>296</v>
      </c>
      <c r="H164" s="60" t="s">
        <v>297</v>
      </c>
      <c r="I164" s="58">
        <f>I165</f>
        <v>18050000</v>
      </c>
      <c r="J164" s="58">
        <f>J165</f>
        <v>0</v>
      </c>
      <c r="K164" s="94">
        <f t="shared" si="19"/>
        <v>18050000</v>
      </c>
      <c r="L164" s="58">
        <f>L165</f>
        <v>0</v>
      </c>
      <c r="M164" s="94">
        <f t="shared" si="20"/>
        <v>18050000</v>
      </c>
      <c r="N164" s="58">
        <f>N165</f>
        <v>0</v>
      </c>
      <c r="O164" s="94">
        <f t="shared" si="21"/>
        <v>18050000</v>
      </c>
      <c r="P164" s="58">
        <f>P165</f>
        <v>0</v>
      </c>
      <c r="Q164" s="94">
        <f t="shared" si="22"/>
        <v>18050000</v>
      </c>
      <c r="R164" s="58">
        <f>R165</f>
        <v>0</v>
      </c>
      <c r="S164" s="94">
        <f t="shared" si="23"/>
        <v>18050000</v>
      </c>
      <c r="T164" s="93">
        <f>T165</f>
        <v>0</v>
      </c>
      <c r="U164" s="94">
        <f t="shared" si="24"/>
        <v>18050000</v>
      </c>
      <c r="V164" s="93">
        <f>V165</f>
        <v>0</v>
      </c>
      <c r="W164" s="94">
        <f t="shared" si="25"/>
        <v>18050000</v>
      </c>
      <c r="X164" s="93">
        <f>X165</f>
        <v>0</v>
      </c>
      <c r="Y164" s="94">
        <f t="shared" si="26"/>
        <v>18050000</v>
      </c>
    </row>
    <row r="165" spans="7:25" ht="51">
      <c r="G165" s="54" t="s">
        <v>298</v>
      </c>
      <c r="H165" s="60" t="s">
        <v>299</v>
      </c>
      <c r="I165" s="58">
        <v>18050000</v>
      </c>
      <c r="J165" s="58"/>
      <c r="K165" s="94">
        <f t="shared" si="19"/>
        <v>18050000</v>
      </c>
      <c r="L165" s="58"/>
      <c r="M165" s="94">
        <f t="shared" si="20"/>
        <v>18050000</v>
      </c>
      <c r="N165" s="58"/>
      <c r="O165" s="94">
        <f t="shared" si="21"/>
        <v>18050000</v>
      </c>
      <c r="P165" s="58"/>
      <c r="Q165" s="94">
        <f t="shared" si="22"/>
        <v>18050000</v>
      </c>
      <c r="R165" s="58"/>
      <c r="S165" s="94">
        <f t="shared" si="23"/>
        <v>18050000</v>
      </c>
      <c r="T165" s="93"/>
      <c r="U165" s="94">
        <f t="shared" si="24"/>
        <v>18050000</v>
      </c>
      <c r="V165" s="93"/>
      <c r="W165" s="94">
        <f t="shared" si="25"/>
        <v>18050000</v>
      </c>
      <c r="X165" s="93"/>
      <c r="Y165" s="94">
        <f t="shared" si="26"/>
        <v>18050000</v>
      </c>
    </row>
    <row r="166" spans="7:25" ht="63" customHeight="1">
      <c r="G166" s="61" t="s">
        <v>300</v>
      </c>
      <c r="H166" s="70" t="s">
        <v>301</v>
      </c>
      <c r="I166" s="58">
        <v>18826920</v>
      </c>
      <c r="J166" s="58"/>
      <c r="K166" s="94">
        <f t="shared" si="19"/>
        <v>18826920</v>
      </c>
      <c r="L166" s="58"/>
      <c r="M166" s="94">
        <f t="shared" si="20"/>
        <v>18826920</v>
      </c>
      <c r="N166" s="58"/>
      <c r="O166" s="94">
        <f t="shared" si="21"/>
        <v>18826920</v>
      </c>
      <c r="P166" s="58"/>
      <c r="Q166" s="94">
        <f t="shared" si="22"/>
        <v>18826920</v>
      </c>
      <c r="R166" s="58"/>
      <c r="S166" s="94">
        <f t="shared" si="23"/>
        <v>18826920</v>
      </c>
      <c r="T166" s="93"/>
      <c r="U166" s="94">
        <f t="shared" si="24"/>
        <v>18826920</v>
      </c>
      <c r="V166" s="93"/>
      <c r="W166" s="94">
        <f t="shared" si="25"/>
        <v>18826920</v>
      </c>
      <c r="X166" s="93">
        <v>-310000</v>
      </c>
      <c r="Y166" s="94">
        <f t="shared" si="26"/>
        <v>18516920</v>
      </c>
    </row>
    <row r="167" spans="7:25" ht="63" customHeight="1">
      <c r="G167" s="54" t="s">
        <v>326</v>
      </c>
      <c r="H167" s="60" t="s">
        <v>327</v>
      </c>
      <c r="I167" s="58"/>
      <c r="J167" s="58"/>
      <c r="K167" s="94"/>
      <c r="L167" s="58"/>
      <c r="M167" s="94"/>
      <c r="N167" s="58"/>
      <c r="O167" s="94"/>
      <c r="P167" s="58"/>
      <c r="Q167" s="94"/>
      <c r="R167" s="58"/>
      <c r="S167" s="94"/>
      <c r="T167" s="93"/>
      <c r="U167" s="94"/>
      <c r="V167" s="93"/>
      <c r="W167" s="94"/>
      <c r="X167" s="93">
        <v>743494.08</v>
      </c>
      <c r="Y167" s="94">
        <f t="shared" si="26"/>
        <v>743494.08</v>
      </c>
    </row>
    <row r="168" spans="7:25" ht="42" customHeight="1">
      <c r="G168" s="95" t="s">
        <v>315</v>
      </c>
      <c r="H168" s="96" t="s">
        <v>316</v>
      </c>
      <c r="I168" s="58"/>
      <c r="J168" s="58"/>
      <c r="K168" s="94"/>
      <c r="L168" s="58"/>
      <c r="M168" s="94"/>
      <c r="N168" s="58">
        <v>5440291.03</v>
      </c>
      <c r="O168" s="94">
        <f t="shared" si="21"/>
        <v>5440291.03</v>
      </c>
      <c r="P168" s="58"/>
      <c r="Q168" s="94">
        <f t="shared" si="22"/>
        <v>5440291.03</v>
      </c>
      <c r="R168" s="58"/>
      <c r="S168" s="94">
        <f t="shared" si="23"/>
        <v>5440291.03</v>
      </c>
      <c r="T168" s="93"/>
      <c r="U168" s="94">
        <f t="shared" si="24"/>
        <v>5440291.03</v>
      </c>
      <c r="V168" s="93"/>
      <c r="W168" s="94">
        <f t="shared" si="25"/>
        <v>5440291.03</v>
      </c>
      <c r="X168" s="93">
        <v>3914708.97</v>
      </c>
      <c r="Y168" s="94">
        <f t="shared" si="26"/>
        <v>9355000</v>
      </c>
    </row>
    <row r="169" spans="7:25" ht="80.25" customHeight="1">
      <c r="G169" s="95" t="s">
        <v>315</v>
      </c>
      <c r="H169" s="96" t="s">
        <v>321</v>
      </c>
      <c r="I169" s="58"/>
      <c r="J169" s="58"/>
      <c r="K169" s="94"/>
      <c r="L169" s="58"/>
      <c r="M169" s="94"/>
      <c r="N169" s="58"/>
      <c r="O169" s="94"/>
      <c r="P169" s="58"/>
      <c r="Q169" s="94"/>
      <c r="R169" s="58"/>
      <c r="S169" s="94"/>
      <c r="T169" s="93">
        <v>792185</v>
      </c>
      <c r="U169" s="94">
        <f t="shared" si="24"/>
        <v>792185</v>
      </c>
      <c r="V169" s="93"/>
      <c r="W169" s="94">
        <f t="shared" si="25"/>
        <v>792185</v>
      </c>
      <c r="X169" s="93"/>
      <c r="Y169" s="94">
        <f t="shared" si="26"/>
        <v>792185</v>
      </c>
    </row>
    <row r="170" spans="7:25" ht="12.75">
      <c r="G170" s="92"/>
      <c r="H170" s="71" t="s">
        <v>302</v>
      </c>
      <c r="I170" s="72">
        <f>I6+I101</f>
        <v>596146881.5999999</v>
      </c>
      <c r="J170" s="72">
        <f>J6+J101</f>
        <v>0</v>
      </c>
      <c r="K170" s="94">
        <f t="shared" si="19"/>
        <v>596146881.5999999</v>
      </c>
      <c r="L170" s="72">
        <f>L6+L101</f>
        <v>56136262.21</v>
      </c>
      <c r="M170" s="94">
        <f t="shared" si="20"/>
        <v>652283143.81</v>
      </c>
      <c r="N170" s="72">
        <f>N6+N101</f>
        <v>18659335.36</v>
      </c>
      <c r="O170" s="94">
        <f t="shared" si="21"/>
        <v>670942479.17</v>
      </c>
      <c r="P170" s="72">
        <f>P6+P101</f>
        <v>9755550</v>
      </c>
      <c r="Q170" s="94">
        <f t="shared" si="22"/>
        <v>680698029.17</v>
      </c>
      <c r="R170" s="72">
        <f>R6+R101</f>
        <v>2793354</v>
      </c>
      <c r="S170" s="94">
        <f t="shared" si="23"/>
        <v>683491383.17</v>
      </c>
      <c r="T170" s="72">
        <f>T6+T101</f>
        <v>34608015.870000005</v>
      </c>
      <c r="U170" s="94">
        <f t="shared" si="24"/>
        <v>718099399.04</v>
      </c>
      <c r="V170" s="72">
        <f>V6+V101</f>
        <v>25746065.17</v>
      </c>
      <c r="W170" s="94">
        <f t="shared" si="25"/>
        <v>743845464.2099999</v>
      </c>
      <c r="X170" s="72">
        <f>X6+X101</f>
        <v>23181212.060000002</v>
      </c>
      <c r="Y170" s="94">
        <f t="shared" si="26"/>
        <v>767026676.27</v>
      </c>
    </row>
  </sheetData>
  <sheetProtection/>
  <mergeCells count="20">
    <mergeCell ref="X3:X5"/>
    <mergeCell ref="Y3:Y5"/>
    <mergeCell ref="V3:V5"/>
    <mergeCell ref="W3:W5"/>
    <mergeCell ref="J3:J5"/>
    <mergeCell ref="K3:K5"/>
    <mergeCell ref="R3:R5"/>
    <mergeCell ref="S3:S5"/>
    <mergeCell ref="N3:N5"/>
    <mergeCell ref="O3:O5"/>
    <mergeCell ref="G1:Y1"/>
    <mergeCell ref="G3:G5"/>
    <mergeCell ref="H3:H5"/>
    <mergeCell ref="I3:I5"/>
    <mergeCell ref="T3:T5"/>
    <mergeCell ref="U3:U5"/>
    <mergeCell ref="L3:L5"/>
    <mergeCell ref="M3:M5"/>
    <mergeCell ref="P3:P5"/>
    <mergeCell ref="Q3:Q5"/>
  </mergeCells>
  <printOptions/>
  <pageMargins left="0.7874015748031497" right="0.1968503937007874" top="0.1968503937007874" bottom="0.07874015748031496" header="0.15748031496062992" footer="0.2362204724409449"/>
  <pageSetup fitToHeight="0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2023-03-31T06:02:13Z</cp:lastPrinted>
  <dcterms:created xsi:type="dcterms:W3CDTF">2007-06-29T06:36:06Z</dcterms:created>
  <dcterms:modified xsi:type="dcterms:W3CDTF">2023-03-31T06:02:16Z</dcterms:modified>
  <cp:category/>
  <cp:version/>
  <cp:contentType/>
  <cp:contentStatus/>
</cp:coreProperties>
</file>