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прил 10" sheetId="1" r:id="rId1"/>
  </sheets>
  <definedNames>
    <definedName name="_xlnm.Print_Titles" localSheetId="0">'прил 10'!$4:$4</definedName>
    <definedName name="_xlnm.Print_Area" localSheetId="0">'прил 10'!$A$1:$H$18</definedName>
  </definedNames>
  <calcPr fullCalcOnLoad="1"/>
</workbook>
</file>

<file path=xl/sharedStrings.xml><?xml version="1.0" encoding="utf-8"?>
<sst xmlns="http://schemas.openxmlformats.org/spreadsheetml/2006/main" count="36" uniqueCount="36">
  <si>
    <t/>
  </si>
  <si>
    <t>Наименование</t>
  </si>
  <si>
    <t>02</t>
  </si>
  <si>
    <t>03</t>
  </si>
  <si>
    <t>ИТОГО:</t>
  </si>
  <si>
    <t>Бюджетные асигнования, утвержденные сводной бюджетной росписью с учетом изменений</t>
  </si>
  <si>
    <t>Процент исполнения к сводной бюджетной росписи с учетом изменений</t>
  </si>
  <si>
    <t>(в рублях)</t>
  </si>
  <si>
    <t>Процент исполнения к первоначально утвержденным ассигнованиям</t>
  </si>
  <si>
    <t>Причина отклонения от плана</t>
  </si>
  <si>
    <t>МП</t>
  </si>
  <si>
    <t>Реализация полномочий органов местного самоуправления Погарского района</t>
  </si>
  <si>
    <t>Развитие образования Погарского района</t>
  </si>
  <si>
    <t>Развитие и сохранение культурного наследия Погарского района</t>
  </si>
  <si>
    <t>04</t>
  </si>
  <si>
    <t>Развитие физической культуры и спорта в Погарском районе</t>
  </si>
  <si>
    <t>05</t>
  </si>
  <si>
    <t>Управление муниципальными финансами Погарского района</t>
  </si>
  <si>
    <t>06</t>
  </si>
  <si>
    <t>Обеспечение деятельности Комитета по управлению муниципальным имуществом администрации Погарского района</t>
  </si>
  <si>
    <t>07</t>
  </si>
  <si>
    <t>Непрограммная деятельность</t>
  </si>
  <si>
    <t>15</t>
  </si>
  <si>
    <t>увеличение ассигнований на проведение районных мероприятий</t>
  </si>
  <si>
    <t>увеличение ассигнований на обеспечение деятельности комитета по управлению имуществои и на мероприятие "мероприятия по землеустройству и землепользованию"</t>
  </si>
  <si>
    <t>увеличение ассигнований за счет областного бюджета на поддержку мер по обеспечению сбалансированности бюджетов поселений и на 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</si>
  <si>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Сведения о фактических расходах на реализацию муниципальных программ Погарского района в сравнении с первоначально утвержденным значениями на 2021 год</t>
  </si>
  <si>
    <t>Бюджетные асигнования, утвержденные решением о бюджете от 15.12.2020 
№6-124 (первоначальным)</t>
  </si>
  <si>
    <t>Кассовое исполнение за 2021 год</t>
  </si>
  <si>
    <t>увеличение бюджетных ассигнований на резервный фонд администрации Погарского района,поощрение управленческих команд</t>
  </si>
  <si>
    <t>увеличение ассигнований за счет остатков средств, сложившихся на 01.01.2021:
на компенсацию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перевозок;
на дорожный фонд;
на руководство и управление в сфере установленных функций органов местного самоуправления (капитальный ремонт здания администрации);
на государственную поддержку отрасли культуры;
на проведение прочих мероприятий</t>
  </si>
  <si>
    <t>увеличение ассигнований за счет остатков средств, сложившихся на 01.01.2021:
на обеспечение деятельности общеобразовательных организаций;
на софинансирование на отдельные мероприятия по развитию образования;
на обеспечение деятельности учреждений, обеспечивающих деятельность органов местного самоуправления  и муниципальных учреждений</t>
  </si>
  <si>
    <t>Р.Н. Печенко</t>
  </si>
  <si>
    <t>Исп.Р.Г. Сидоренко</t>
  </si>
  <si>
    <t>тел.2 26 59</t>
  </si>
  <si>
    <t>Заместитель главы администрации Погарского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</si>
</sst>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_ ;\-0.0\ "/>
    <numFmt numFmtId="175" formatCode="#,##0.0"/>
    <numFmt numFmtId="176" formatCode="###\ ###\ ###\ ###\ ##0.00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5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172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10" fontId="32" fillId="22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7">
    <xf numFmtId="172" fontId="0" fillId="0" borderId="0" xfId="0" applyNumberFormat="1" applyFont="1" applyFill="1" applyAlignment="1">
      <alignment vertical="top" wrapText="1"/>
    </xf>
    <xf numFmtId="4" fontId="48" fillId="0" borderId="2" xfId="0" applyNumberFormat="1" applyFont="1" applyFill="1" applyBorder="1" applyAlignment="1">
      <alignment horizontal="right" vertical="center" wrapText="1"/>
    </xf>
    <xf numFmtId="0" fontId="49" fillId="0" borderId="2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49" fillId="0" borderId="1" xfId="0" applyNumberFormat="1" applyFont="1" applyFill="1" applyBorder="1" applyAlignment="1">
      <alignment vertical="top" wrapText="1"/>
    </xf>
    <xf numFmtId="172" fontId="50" fillId="0" borderId="15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vertical="top" wrapText="1"/>
    </xf>
    <xf numFmtId="172" fontId="3" fillId="0" borderId="15" xfId="0" applyFont="1" applyFill="1" applyBorder="1" applyAlignment="1">
      <alignment horizontal="center" vertical="center" wrapText="1"/>
    </xf>
    <xf numFmtId="4" fontId="49" fillId="0" borderId="2" xfId="0" applyNumberFormat="1" applyFont="1" applyFill="1" applyBorder="1" applyAlignment="1">
      <alignment vertical="center" wrapText="1"/>
    </xf>
    <xf numFmtId="174" fontId="49" fillId="0" borderId="2" xfId="65" applyNumberFormat="1" applyFont="1" applyFill="1" applyAlignment="1" applyProtection="1">
      <alignment vertical="center" shrinkToFit="1"/>
      <protection/>
    </xf>
    <xf numFmtId="175" fontId="49" fillId="0" borderId="16" xfId="0" applyNumberFormat="1" applyFont="1" applyFill="1" applyBorder="1" applyAlignment="1">
      <alignment vertical="center" wrapText="1"/>
    </xf>
    <xf numFmtId="4" fontId="3" fillId="36" borderId="17" xfId="85" applyNumberFormat="1" applyFont="1" applyFill="1" applyBorder="1" applyAlignment="1">
      <alignment vertical="center" shrinkToFit="1"/>
      <protection/>
    </xf>
    <xf numFmtId="49" fontId="3" fillId="36" borderId="15" xfId="85" applyNumberFormat="1" applyFont="1" applyFill="1" applyBorder="1" applyAlignment="1">
      <alignment horizontal="justify" vertical="top" wrapText="1"/>
      <protection/>
    </xf>
    <xf numFmtId="172" fontId="48" fillId="0" borderId="2" xfId="0" applyFont="1" applyBorder="1" applyAlignment="1">
      <alignment horizontal="left" vertical="center" wrapText="1"/>
    </xf>
    <xf numFmtId="172" fontId="48" fillId="0" borderId="2" xfId="0" applyFont="1" applyBorder="1" applyAlignment="1">
      <alignment horizontal="center" vertical="center" wrapText="1"/>
    </xf>
    <xf numFmtId="49" fontId="3" fillId="37" borderId="15" xfId="85" applyNumberFormat="1" applyFont="1" applyFill="1" applyBorder="1" applyAlignment="1">
      <alignment horizontal="justify" vertical="center" wrapText="1"/>
      <protection/>
    </xf>
    <xf numFmtId="49" fontId="3" fillId="37" borderId="15" xfId="85" applyNumberFormat="1" applyFont="1" applyFill="1" applyBorder="1" applyAlignment="1">
      <alignment horizontal="justify" vertical="top" wrapText="1"/>
      <protection/>
    </xf>
    <xf numFmtId="174" fontId="48" fillId="0" borderId="2" xfId="65" applyNumberFormat="1" applyFont="1" applyFill="1" applyAlignment="1" applyProtection="1">
      <alignment vertical="center" shrinkToFit="1"/>
      <protection/>
    </xf>
    <xf numFmtId="175" fontId="48" fillId="0" borderId="16" xfId="0" applyNumberFormat="1" applyFont="1" applyFill="1" applyBorder="1" applyAlignment="1">
      <alignment vertical="center" wrapText="1"/>
    </xf>
    <xf numFmtId="0" fontId="48" fillId="0" borderId="0" xfId="0" applyNumberFormat="1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175" fontId="48" fillId="0" borderId="0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vertical="top" wrapText="1"/>
    </xf>
    <xf numFmtId="172" fontId="49" fillId="0" borderId="0" xfId="0" applyNumberFormat="1" applyFont="1" applyFill="1" applyAlignment="1">
      <alignment vertical="top" wrapText="1"/>
    </xf>
    <xf numFmtId="0" fontId="48" fillId="0" borderId="2" xfId="0" applyNumberFormat="1" applyFont="1" applyFill="1" applyBorder="1" applyAlignment="1">
      <alignment vertical="center" wrapText="1"/>
    </xf>
    <xf numFmtId="0" fontId="51" fillId="0" borderId="0" xfId="0" applyNumberFormat="1" applyFont="1" applyFill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right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="70" zoomScaleNormal="80" zoomScaleSheetLayoutView="70" zoomScalePageLayoutView="0" workbookViewId="0" topLeftCell="A6">
      <selection activeCell="H15" sqref="H15"/>
    </sheetView>
  </sheetViews>
  <sheetFormatPr defaultColWidth="9.33203125" defaultRowHeight="12.75"/>
  <cols>
    <col min="1" max="1" width="54.16015625" style="0" customWidth="1"/>
    <col min="2" max="2" width="5.83203125" style="0" customWidth="1"/>
    <col min="3" max="3" width="26.83203125" style="0" customWidth="1"/>
    <col min="4" max="4" width="25" style="0" customWidth="1"/>
    <col min="5" max="5" width="22.66015625" style="0" customWidth="1"/>
    <col min="6" max="6" width="19.5" style="0" customWidth="1"/>
    <col min="7" max="7" width="19.66015625" style="0" customWidth="1"/>
    <col min="8" max="8" width="62.66015625" style="0" customWidth="1"/>
  </cols>
  <sheetData>
    <row r="1" ht="12.75"/>
    <row r="2" spans="1:8" ht="42.75" customHeight="1">
      <c r="A2" s="25" t="s">
        <v>26</v>
      </c>
      <c r="B2" s="25"/>
      <c r="C2" s="25"/>
      <c r="D2" s="25"/>
      <c r="E2" s="25"/>
      <c r="F2" s="25"/>
      <c r="G2" s="25"/>
      <c r="H2" s="25"/>
    </row>
    <row r="3" spans="1:8" ht="18" customHeight="1">
      <c r="A3" s="4"/>
      <c r="B3" s="4"/>
      <c r="C3" s="4"/>
      <c r="F3" s="3"/>
      <c r="G3" s="26" t="s">
        <v>7</v>
      </c>
      <c r="H3" s="26"/>
    </row>
    <row r="4" spans="1:8" ht="128.25" customHeight="1">
      <c r="A4" s="2" t="s">
        <v>1</v>
      </c>
      <c r="B4" s="2" t="s">
        <v>10</v>
      </c>
      <c r="C4" s="7" t="s">
        <v>27</v>
      </c>
      <c r="D4" s="2" t="s">
        <v>5</v>
      </c>
      <c r="E4" s="2" t="s">
        <v>28</v>
      </c>
      <c r="F4" s="2" t="s">
        <v>6</v>
      </c>
      <c r="G4" s="5" t="s">
        <v>8</v>
      </c>
      <c r="H4" s="5" t="s">
        <v>9</v>
      </c>
    </row>
    <row r="5" spans="1:8" ht="246.75" customHeight="1">
      <c r="A5" s="13" t="s">
        <v>11</v>
      </c>
      <c r="B5" s="14" t="s">
        <v>2</v>
      </c>
      <c r="C5" s="8">
        <v>138170622.51</v>
      </c>
      <c r="D5" s="8">
        <v>179563415.34</v>
      </c>
      <c r="E5" s="8">
        <f>1143262.39+338374.79+15252063+3230+4520967.98+12046115.53+1926105.64+52723+117034+500.89+525575+158723+22676+245659+74189+158120+200+360067.22+100000+3297184.96+55000+70000+1227627+1783005+524563.87+795589.7+0.11+54013.92+7388521.96+16740992.2+1693777.01+12073527.56+117949+35620+85315+200000+39639.16+1297135+2000000+67820+6249439.11+47197.56+7975+57249.82+537199.85+5000000+150000+164691+3563320.8+174877+3725436.4+2611079+8568170+51430+9900000+6099427.95+32000+150450+6404286.1+42000+108000+12537+2708974.8+9278600.01+4033968+1090815.11+37772.64+397105+119926+199621+481514+145417+328605+8000+20000+11442678.55</f>
        <v>170542631.59</v>
      </c>
      <c r="F5" s="9">
        <f>IF(D5&gt;0,E5/D5*100," ")</f>
        <v>94.97626856065345</v>
      </c>
      <c r="G5" s="10">
        <f>E5/C5*100</f>
        <v>123.429010083281</v>
      </c>
      <c r="H5" s="15" t="s">
        <v>30</v>
      </c>
    </row>
    <row r="6" spans="1:8" ht="162.75" customHeight="1">
      <c r="A6" s="13" t="s">
        <v>12</v>
      </c>
      <c r="B6" s="14" t="s">
        <v>3</v>
      </c>
      <c r="C6" s="8">
        <v>386206512.94</v>
      </c>
      <c r="D6" s="8">
        <v>440501526.32</v>
      </c>
      <c r="E6" s="11">
        <f>61911254+20933604.11+2172458+9046946.2+490900+4642141.2+14565669.28+4370658.42+238297.87+863498.19+171439441+18758538.14+59110864.79+126514.89+14925518.43+3278771.18+257521.14+8515200+1035238.14+313245.94+1447060.29+17039993.61+1200+5040172.04+7675667.84+1200+2270739.25+925644.84+364650.35+51560.92+9454+13622.22+17000+5134+189261.31+27930+49700.04+126940+66011.4+1594264.72</f>
        <v>433913487.75000006</v>
      </c>
      <c r="F6" s="9">
        <f aca="true" t="shared" si="0" ref="F6:F12">IF(D6&gt;0,E6/D6*100," ")</f>
        <v>98.5044232139132</v>
      </c>
      <c r="G6" s="10">
        <f aca="true" t="shared" si="1" ref="G6:G12">E6/C6*100</f>
        <v>112.35271110443745</v>
      </c>
      <c r="H6" s="16" t="s">
        <v>31</v>
      </c>
    </row>
    <row r="7" spans="1:8" ht="78.75" customHeight="1">
      <c r="A7" s="13" t="s">
        <v>13</v>
      </c>
      <c r="B7" s="14" t="s">
        <v>14</v>
      </c>
      <c r="C7" s="8">
        <v>500000</v>
      </c>
      <c r="D7" s="8">
        <v>658000</v>
      </c>
      <c r="E7" s="11">
        <f>658000</f>
        <v>658000</v>
      </c>
      <c r="F7" s="9">
        <f t="shared" si="0"/>
        <v>100</v>
      </c>
      <c r="G7" s="10">
        <f t="shared" si="1"/>
        <v>131.6</v>
      </c>
      <c r="H7" s="12" t="s">
        <v>23</v>
      </c>
    </row>
    <row r="8" spans="1:8" ht="81" customHeight="1">
      <c r="A8" s="13" t="s">
        <v>15</v>
      </c>
      <c r="B8" s="14" t="s">
        <v>16</v>
      </c>
      <c r="C8" s="8">
        <v>419000</v>
      </c>
      <c r="D8" s="8">
        <v>419000</v>
      </c>
      <c r="E8" s="11">
        <v>370975.35</v>
      </c>
      <c r="F8" s="9">
        <f t="shared" si="0"/>
        <v>88.53826968973748</v>
      </c>
      <c r="G8" s="10">
        <f t="shared" si="1"/>
        <v>88.53826968973748</v>
      </c>
      <c r="H8" s="12"/>
    </row>
    <row r="9" spans="1:8" ht="127.5" customHeight="1">
      <c r="A9" s="13" t="s">
        <v>17</v>
      </c>
      <c r="B9" s="14" t="s">
        <v>18</v>
      </c>
      <c r="C9" s="8">
        <v>10040218</v>
      </c>
      <c r="D9" s="8">
        <v>14507628.44</v>
      </c>
      <c r="E9" s="11">
        <f>4426617+1317483.86+417648.34+8.13+174000+52548+1073000+6694504+237083.44</f>
        <v>14392892.77</v>
      </c>
      <c r="F9" s="9">
        <f t="shared" si="0"/>
        <v>99.20913559046181</v>
      </c>
      <c r="G9" s="10">
        <f t="shared" si="1"/>
        <v>143.352393045649</v>
      </c>
      <c r="H9" s="12" t="s">
        <v>25</v>
      </c>
    </row>
    <row r="10" spans="1:8" ht="69.75" customHeight="1">
      <c r="A10" s="13" t="s">
        <v>19</v>
      </c>
      <c r="B10" s="14" t="s">
        <v>20</v>
      </c>
      <c r="C10" s="8">
        <v>3096454</v>
      </c>
      <c r="D10" s="8">
        <v>3572705.8</v>
      </c>
      <c r="E10" s="11">
        <f>2021468.2+594998.6+108035.74+2.62+10000+3020+127500+477500+41155.35+16969.56</f>
        <v>3400650.0700000003</v>
      </c>
      <c r="F10" s="9">
        <f t="shared" si="0"/>
        <v>95.18416181931354</v>
      </c>
      <c r="G10" s="10">
        <f t="shared" si="1"/>
        <v>109.82401385584933</v>
      </c>
      <c r="H10" s="15" t="s">
        <v>24</v>
      </c>
    </row>
    <row r="11" spans="1:8" ht="94.5" customHeight="1">
      <c r="A11" s="13" t="s">
        <v>21</v>
      </c>
      <c r="B11" s="14" t="s">
        <v>22</v>
      </c>
      <c r="C11" s="8">
        <v>3237596</v>
      </c>
      <c r="D11" s="8">
        <v>4397700.44</v>
      </c>
      <c r="E11" s="11">
        <f>348144+105139+820383.18+247756+114014.26+24800+7490+21000+6342+159400+48139+4700+486276+146855+30000+180000+6000+287800.05+85075.34+30712.46+756575.56+225626.88</f>
        <v>4142228.73</v>
      </c>
      <c r="F11" s="9">
        <f t="shared" si="0"/>
        <v>94.19078872047955</v>
      </c>
      <c r="G11" s="10">
        <f t="shared" si="1"/>
        <v>127.94149517110844</v>
      </c>
      <c r="H11" s="15" t="s">
        <v>29</v>
      </c>
    </row>
    <row r="12" spans="1:8" ht="23.25" customHeight="1">
      <c r="A12" s="24" t="s">
        <v>4</v>
      </c>
      <c r="B12" s="24"/>
      <c r="C12" s="1">
        <f>SUM(C5:C11)</f>
        <v>541670403.45</v>
      </c>
      <c r="D12" s="1">
        <f>SUM(D5:D11)</f>
        <v>643619976.34</v>
      </c>
      <c r="E12" s="1">
        <f>SUM(E5:E11)</f>
        <v>627420866.2600001</v>
      </c>
      <c r="F12" s="17">
        <f t="shared" si="0"/>
        <v>97.48312503099771</v>
      </c>
      <c r="G12" s="18">
        <f t="shared" si="1"/>
        <v>115.83074546141701</v>
      </c>
      <c r="H12" s="6"/>
    </row>
    <row r="13" spans="1:8" ht="23.25" customHeight="1">
      <c r="A13" s="19"/>
      <c r="B13" s="19"/>
      <c r="C13" s="20"/>
      <c r="D13" s="20"/>
      <c r="E13" s="20"/>
      <c r="F13" s="17"/>
      <c r="G13" s="21"/>
      <c r="H13" s="22"/>
    </row>
    <row r="14" ht="15" customHeight="1"/>
    <row r="15" spans="1:7" ht="31.5">
      <c r="A15" s="23" t="s">
        <v>35</v>
      </c>
      <c r="B15" s="23"/>
      <c r="C15" s="23"/>
      <c r="D15" s="23"/>
      <c r="E15" s="23"/>
      <c r="F15" s="23"/>
      <c r="G15" s="23" t="s">
        <v>32</v>
      </c>
    </row>
    <row r="16" spans="1:7" ht="15.75">
      <c r="A16" s="23"/>
      <c r="B16" s="23"/>
      <c r="C16" s="23"/>
      <c r="D16" s="23"/>
      <c r="E16" s="23"/>
      <c r="F16" s="23"/>
      <c r="G16" s="23"/>
    </row>
    <row r="17" spans="1:7" ht="15.75">
      <c r="A17" s="23" t="s">
        <v>33</v>
      </c>
      <c r="B17" s="23"/>
      <c r="C17" s="23"/>
      <c r="D17" s="23"/>
      <c r="E17" s="23"/>
      <c r="F17" s="23"/>
      <c r="G17" s="23"/>
    </row>
    <row r="18" spans="1:7" ht="15.75">
      <c r="A18" s="23" t="s">
        <v>34</v>
      </c>
      <c r="B18" s="23"/>
      <c r="C18" s="23"/>
      <c r="D18" s="23"/>
      <c r="E18" s="23"/>
      <c r="F18" s="23"/>
      <c r="G18" s="23"/>
    </row>
  </sheetData>
  <sheetProtection/>
  <mergeCells count="3">
    <mergeCell ref="A12:B12"/>
    <mergeCell ref="A2:H2"/>
    <mergeCell ref="G3:H3"/>
  </mergeCells>
  <printOptions/>
  <pageMargins left="0.4724409448818898" right="0.3937007874015748" top="0.6299212598425197" bottom="0.4330708661417323" header="0.31496062992125984" footer="0.31496062992125984"/>
  <pageSetup fitToHeight="0" fitToWidth="1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2022-05-30T13:26:35Z</dcterms:modified>
  <cp:category/>
  <cp:version/>
  <cp:contentType/>
  <cp:contentStatus/>
</cp:coreProperties>
</file>