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095" windowHeight="11370"/>
  </bookViews>
  <sheets>
    <sheet name="2020" sheetId="2" r:id="rId1"/>
    <sheet name="Лист3" sheetId="3" state="hidden" r:id="rId2"/>
  </sheets>
  <definedNames>
    <definedName name="_xlnm.Print_Titles" localSheetId="0">'2020'!$3:$3</definedName>
  </definedNames>
  <calcPr calcId="162913"/>
</workbook>
</file>

<file path=xl/calcChain.xml><?xml version="1.0" encoding="utf-8"?>
<calcChain xmlns="http://schemas.openxmlformats.org/spreadsheetml/2006/main">
  <c r="F47" i="2" l="1"/>
  <c r="G47" i="2"/>
  <c r="H47" i="2"/>
  <c r="I47" i="2"/>
  <c r="J47" i="2"/>
  <c r="K47" i="2"/>
  <c r="L47" i="2"/>
  <c r="M47" i="2"/>
  <c r="N47" i="2"/>
  <c r="O47" i="2"/>
  <c r="E47" i="2"/>
  <c r="E51" i="2"/>
  <c r="O5" i="2" l="1"/>
  <c r="F4" i="2" l="1"/>
  <c r="G4" i="2"/>
  <c r="H4" i="2"/>
  <c r="I4" i="2"/>
  <c r="J4" i="2"/>
  <c r="K4" i="2"/>
  <c r="L4" i="2"/>
  <c r="M4" i="2"/>
  <c r="N4" i="2"/>
  <c r="E4" i="2"/>
  <c r="N30" i="2" l="1"/>
  <c r="N28" i="2"/>
  <c r="N24" i="2"/>
  <c r="N19" i="2"/>
  <c r="N15" i="2"/>
  <c r="N13" i="2"/>
  <c r="N44" i="2"/>
  <c r="N39" i="2"/>
  <c r="N36" i="2"/>
  <c r="N51" i="2" l="1"/>
  <c r="O6" i="2" l="1"/>
  <c r="O7" i="2"/>
  <c r="O8" i="2"/>
  <c r="O9" i="2"/>
  <c r="O10" i="2"/>
  <c r="O11" i="2"/>
  <c r="O12" i="2"/>
  <c r="O14" i="2"/>
  <c r="O16" i="2"/>
  <c r="O17" i="2"/>
  <c r="O18" i="2"/>
  <c r="O20" i="2"/>
  <c r="O21" i="2"/>
  <c r="O22" i="2"/>
  <c r="O23" i="2"/>
  <c r="O25" i="2"/>
  <c r="O26" i="2"/>
  <c r="O27" i="2"/>
  <c r="O29" i="2"/>
  <c r="O31" i="2"/>
  <c r="O32" i="2"/>
  <c r="O33" i="2"/>
  <c r="O34" i="2"/>
  <c r="O35" i="2"/>
  <c r="O37" i="2"/>
  <c r="O38" i="2"/>
  <c r="O40" i="2"/>
  <c r="O41" i="2"/>
  <c r="O42" i="2"/>
  <c r="O43" i="2"/>
  <c r="O45" i="2"/>
  <c r="O46" i="2"/>
  <c r="O48" i="2"/>
  <c r="O49" i="2"/>
  <c r="E28" i="2"/>
  <c r="H28" i="2"/>
  <c r="J28" i="2"/>
  <c r="K28" i="2"/>
  <c r="L28" i="2"/>
  <c r="M28" i="2"/>
  <c r="F28" i="2"/>
  <c r="G28" i="2"/>
  <c r="I28" i="2"/>
  <c r="O28" i="2" l="1"/>
  <c r="M36" i="2" l="1"/>
  <c r="M19" i="2"/>
  <c r="K30" i="2"/>
  <c r="I36" i="2"/>
  <c r="I19" i="2"/>
  <c r="F24" i="2"/>
  <c r="G24" i="2"/>
  <c r="H24" i="2"/>
  <c r="I24" i="2"/>
  <c r="J24" i="2"/>
  <c r="K24" i="2"/>
  <c r="L24" i="2"/>
  <c r="M24" i="2"/>
  <c r="E24" i="2"/>
  <c r="F19" i="2"/>
  <c r="G19" i="2"/>
  <c r="H19" i="2"/>
  <c r="J19" i="2"/>
  <c r="K19" i="2"/>
  <c r="L19" i="2"/>
  <c r="E19" i="2"/>
  <c r="F15" i="2"/>
  <c r="G15" i="2"/>
  <c r="H15" i="2"/>
  <c r="I15" i="2"/>
  <c r="J15" i="2"/>
  <c r="K15" i="2"/>
  <c r="L15" i="2"/>
  <c r="M15" i="2"/>
  <c r="E15" i="2"/>
  <c r="F13" i="2"/>
  <c r="G13" i="2"/>
  <c r="H13" i="2"/>
  <c r="I13" i="2"/>
  <c r="J13" i="2"/>
  <c r="K13" i="2"/>
  <c r="L13" i="2"/>
  <c r="M13" i="2"/>
  <c r="H36" i="2"/>
  <c r="H30" i="2"/>
  <c r="F36" i="2"/>
  <c r="F30" i="2"/>
  <c r="F44" i="2"/>
  <c r="G44" i="2"/>
  <c r="H44" i="2"/>
  <c r="I44" i="2"/>
  <c r="J44" i="2"/>
  <c r="K44" i="2"/>
  <c r="L44" i="2"/>
  <c r="M44" i="2"/>
  <c r="F39" i="2"/>
  <c r="G39" i="2"/>
  <c r="H39" i="2"/>
  <c r="I39" i="2"/>
  <c r="J39" i="2"/>
  <c r="K39" i="2"/>
  <c r="L39" i="2"/>
  <c r="M39" i="2"/>
  <c r="G36" i="2"/>
  <c r="J36" i="2"/>
  <c r="K36" i="2"/>
  <c r="L36" i="2"/>
  <c r="G30" i="2"/>
  <c r="I30" i="2"/>
  <c r="J30" i="2"/>
  <c r="M30" i="2"/>
  <c r="E44" i="2"/>
  <c r="E39" i="2"/>
  <c r="E36" i="2"/>
  <c r="E30" i="2"/>
  <c r="E13" i="2"/>
  <c r="O13" i="2" s="1"/>
  <c r="O4" i="2"/>
  <c r="O44" i="2" l="1"/>
  <c r="G51" i="2"/>
  <c r="O15" i="2"/>
  <c r="O24" i="2"/>
  <c r="O39" i="2"/>
  <c r="O36" i="2"/>
  <c r="O19" i="2"/>
  <c r="L30" i="2"/>
  <c r="L51" i="2" s="1"/>
  <c r="K51" i="2"/>
  <c r="M51" i="2"/>
  <c r="I51" i="2"/>
  <c r="J51" i="2"/>
  <c r="H51" i="2"/>
  <c r="F51" i="2"/>
  <c r="O30" i="2" l="1"/>
  <c r="O51" i="2"/>
</calcChain>
</file>

<file path=xl/sharedStrings.xml><?xml version="1.0" encoding="utf-8"?>
<sst xmlns="http://schemas.openxmlformats.org/spreadsheetml/2006/main" count="150" uniqueCount="82">
  <si>
    <t>Наименование</t>
  </si>
  <si>
    <t>Рз</t>
  </si>
  <si>
    <t>Пр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</si>
  <si>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</si>
  <si>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</si>
  <si>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</si>
  <si>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</si>
  <si>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</si>
  <si>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</si>
  <si>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</si>
  <si>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</si>
  <si>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</si>
  <si>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</si>
  <si>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</si>
  <si>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</si>
  <si>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</si>
  <si>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</si>
  <si>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</si>
  <si>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</si>
  <si>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</si>
  <si>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</si>
  <si>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</si>
  <si>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</si>
  <si>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</si>
  <si>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</si>
  <si>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</si>
  <si>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</si>
  <si>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</si>
  <si>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</si>
  <si>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</si>
  <si>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</si>
  <si>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</si>
  <si>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</si>
  <si>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</si>
  <si>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</si>
  <si>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</si>
  <si>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</si>
  <si>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</si>
  <si>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</si>
  <si>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</si>
  <si>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</si>
  <si>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</si>
  <si>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</si>
  <si>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</si>
  <si>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</si>
  <si>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</si>
  <si>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</si>
  <si>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</si>
  <si>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</si>
  <si>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</si>
  <si>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</si>
  <si>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</si>
  <si>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</si>
  <si>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>Заместитель главы администрации района, начальник финансового управления</t>
  </si>
  <si>
    <t>Транспорт</t>
  </si>
  <si>
    <t>Дополнительное образвание детей</t>
  </si>
  <si>
    <t>Р.Н. Печенко</t>
  </si>
  <si>
    <t>Исп.Р.Г. Сидоренко</t>
  </si>
  <si>
    <t>Организация и проведение выборов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</si>
  <si>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</si>
  <si>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</si>
  <si>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</si>
  <si>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Благоустройство</t>
  </si>
  <si>
    <t>Охрана окружающей среды</t>
  </si>
  <si>
    <t>Другие вопросы в области охраны окружающей среды</t>
  </si>
  <si>
    <t>Спортивно-оздоровительные комплексы и центры</t>
  </si>
  <si>
    <t>тел.2 26 59</t>
  </si>
  <si>
    <t>Функционирование высшего должностного лица субъекта Российской Федерации и муниципального образования</t>
  </si>
  <si>
    <t>Сведения о внесенных в течение 2020 года изменениях в Решение районного Совета народных депутатов "О бюджете Погарского муниципального района Брянской области на 2020 год и на плановый период 2021 и 2022 годов" в части расходов</t>
  </si>
  <si>
    <t>Сумма              на 2020 год        (от 06.12.2019 №6-41)</t>
  </si>
  <si>
    <t>Сумма              на 01.01.2021 год</t>
  </si>
  <si>
    <t>Решение от 31.01.2020 г.     №6-53</t>
  </si>
  <si>
    <t>Решение от 05.03.2020 г.     №6-60</t>
  </si>
  <si>
    <t>Решение от 27.05.2020 г.   №6-75</t>
  </si>
  <si>
    <t>Решение от 23.06.2020 г.     №6-85</t>
  </si>
  <si>
    <t>Решение от 29.07.2020 г.     №6-95</t>
  </si>
  <si>
    <t>Решение от 29.09.2020 г.      №6-101</t>
  </si>
  <si>
    <t xml:space="preserve">14 </t>
  </si>
  <si>
    <t>Прочие межбюджетные трансферты общего характера</t>
  </si>
  <si>
    <t>Решение от 27.10.2020 г.       №6-111</t>
  </si>
  <si>
    <t>Решение от 15.12.2020 г.       №6-125</t>
  </si>
  <si>
    <t>Решение от 29.12.2020 г.       №6-136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</si>
</sst>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 wrapText="1" shrinkToFit="1"/>
    </xf>
    <xf numFmtId="0" fontId="1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topLeftCell="A12" workbookViewId="0">
      <selection activeCell="N51" sqref="N51"/>
    </sheetView>
  </sheetViews>
  <sheetFormatPr defaultRowHeight="15" x14ac:dyDescent="0.25"/>
  <cols>
    <col min="1" max="1" width="39.42578125" style="1" customWidth="1"/>
    <col min="2" max="2" width="11.7109375" style="1" customWidth="1"/>
    <col min="3" max="4" width="5.5703125" style="6" customWidth="1"/>
    <col min="5" max="5" width="16.28515625" style="1" customWidth="1"/>
    <col min="6" max="6" width="13.7109375" style="1" customWidth="1"/>
    <col min="7" max="7" width="14.28515625" style="1" customWidth="1"/>
    <col min="8" max="8" width="13.5703125" style="1" customWidth="1"/>
    <col min="9" max="15" width="14.28515625" style="1" customWidth="1"/>
    <col min="16" max="141" width="9.140625" style="1"/>
    <col min="142" max="142" width="1.42578125" style="1" customWidth="1"/>
    <col min="143" max="143" width="59.5703125" style="1" customWidth="1"/>
    <col min="144" max="144" width="9.140625" style="1" customWidth="1"/>
    <col min="145" max="146" width="3.85546875" style="1" customWidth="1"/>
    <col min="147" max="147" width="10.5703125" style="1" customWidth="1"/>
    <col min="148" max="148" width="3.85546875" style="1" customWidth="1"/>
    <col min="149" max="151" width="14.42578125" style="1" customWidth="1"/>
    <col min="152" max="152" width="4.140625" style="1" customWidth="1"/>
    <col min="153" max="153" width="15" style="1" customWidth="1"/>
    <col min="154" max="155" width="9.140625" style="1" customWidth="1"/>
    <col min="156" max="156" width="11.5703125" style="1" customWidth="1"/>
    <col min="157" max="157" width="18.140625" style="1" customWidth="1"/>
    <col min="158" max="158" width="13.140625" style="1" customWidth="1"/>
    <col min="159" max="159" width="12.28515625" style="1" customWidth="1"/>
    <col min="160" max="397" width="9.140625" style="1"/>
    <col min="398" max="398" width="1.42578125" style="1" customWidth="1"/>
    <col min="399" max="399" width="59.5703125" style="1" customWidth="1"/>
    <col min="400" max="400" width="9.140625" style="1" customWidth="1"/>
    <col min="401" max="402" width="3.85546875" style="1" customWidth="1"/>
    <col min="403" max="403" width="10.5703125" style="1" customWidth="1"/>
    <col min="404" max="404" width="3.85546875" style="1" customWidth="1"/>
    <col min="405" max="407" width="14.42578125" style="1" customWidth="1"/>
    <col min="408" max="408" width="4.140625" style="1" customWidth="1"/>
    <col min="409" max="409" width="15" style="1" customWidth="1"/>
    <col min="410" max="411" width="9.140625" style="1" customWidth="1"/>
    <col min="412" max="412" width="11.5703125" style="1" customWidth="1"/>
    <col min="413" max="413" width="18.140625" style="1" customWidth="1"/>
    <col min="414" max="414" width="13.140625" style="1" customWidth="1"/>
    <col min="415" max="415" width="12.28515625" style="1" customWidth="1"/>
    <col min="416" max="653" width="9.140625" style="1"/>
    <col min="654" max="654" width="1.42578125" style="1" customWidth="1"/>
    <col min="655" max="655" width="59.5703125" style="1" customWidth="1"/>
    <col min="656" max="656" width="9.140625" style="1" customWidth="1"/>
    <col min="657" max="658" width="3.85546875" style="1" customWidth="1"/>
    <col min="659" max="659" width="10.5703125" style="1" customWidth="1"/>
    <col min="660" max="660" width="3.85546875" style="1" customWidth="1"/>
    <col min="661" max="663" width="14.42578125" style="1" customWidth="1"/>
    <col min="664" max="664" width="4.140625" style="1" customWidth="1"/>
    <col min="665" max="665" width="15" style="1" customWidth="1"/>
    <col min="666" max="667" width="9.140625" style="1" customWidth="1"/>
    <col min="668" max="668" width="11.5703125" style="1" customWidth="1"/>
    <col min="669" max="669" width="18.140625" style="1" customWidth="1"/>
    <col min="670" max="670" width="13.140625" style="1" customWidth="1"/>
    <col min="671" max="671" width="12.28515625" style="1" customWidth="1"/>
    <col min="672" max="909" width="9.140625" style="1"/>
    <col min="910" max="910" width="1.42578125" style="1" customWidth="1"/>
    <col min="911" max="911" width="59.5703125" style="1" customWidth="1"/>
    <col min="912" max="912" width="9.140625" style="1" customWidth="1"/>
    <col min="913" max="914" width="3.85546875" style="1" customWidth="1"/>
    <col min="915" max="915" width="10.5703125" style="1" customWidth="1"/>
    <col min="916" max="916" width="3.85546875" style="1" customWidth="1"/>
    <col min="917" max="919" width="14.42578125" style="1" customWidth="1"/>
    <col min="920" max="920" width="4.140625" style="1" customWidth="1"/>
    <col min="921" max="921" width="15" style="1" customWidth="1"/>
    <col min="922" max="923" width="9.140625" style="1" customWidth="1"/>
    <col min="924" max="924" width="11.5703125" style="1" customWidth="1"/>
    <col min="925" max="925" width="18.140625" style="1" customWidth="1"/>
    <col min="926" max="926" width="13.140625" style="1" customWidth="1"/>
    <col min="927" max="927" width="12.28515625" style="1" customWidth="1"/>
    <col min="928" max="1165" width="9.140625" style="1"/>
    <col min="1166" max="1166" width="1.42578125" style="1" customWidth="1"/>
    <col min="1167" max="1167" width="59.5703125" style="1" customWidth="1"/>
    <col min="1168" max="1168" width="9.140625" style="1" customWidth="1"/>
    <col min="1169" max="1170" width="3.85546875" style="1" customWidth="1"/>
    <col min="1171" max="1171" width="10.5703125" style="1" customWidth="1"/>
    <col min="1172" max="1172" width="3.85546875" style="1" customWidth="1"/>
    <col min="1173" max="1175" width="14.42578125" style="1" customWidth="1"/>
    <col min="1176" max="1176" width="4.140625" style="1" customWidth="1"/>
    <col min="1177" max="1177" width="15" style="1" customWidth="1"/>
    <col min="1178" max="1179" width="9.140625" style="1" customWidth="1"/>
    <col min="1180" max="1180" width="11.5703125" style="1" customWidth="1"/>
    <col min="1181" max="1181" width="18.140625" style="1" customWidth="1"/>
    <col min="1182" max="1182" width="13.140625" style="1" customWidth="1"/>
    <col min="1183" max="1183" width="12.28515625" style="1" customWidth="1"/>
    <col min="1184" max="1421" width="9.140625" style="1"/>
    <col min="1422" max="1422" width="1.42578125" style="1" customWidth="1"/>
    <col min="1423" max="1423" width="59.5703125" style="1" customWidth="1"/>
    <col min="1424" max="1424" width="9.140625" style="1" customWidth="1"/>
    <col min="1425" max="1426" width="3.85546875" style="1" customWidth="1"/>
    <col min="1427" max="1427" width="10.5703125" style="1" customWidth="1"/>
    <col min="1428" max="1428" width="3.85546875" style="1" customWidth="1"/>
    <col min="1429" max="1431" width="14.42578125" style="1" customWidth="1"/>
    <col min="1432" max="1432" width="4.140625" style="1" customWidth="1"/>
    <col min="1433" max="1433" width="15" style="1" customWidth="1"/>
    <col min="1434" max="1435" width="9.140625" style="1" customWidth="1"/>
    <col min="1436" max="1436" width="11.5703125" style="1" customWidth="1"/>
    <col min="1437" max="1437" width="18.140625" style="1" customWidth="1"/>
    <col min="1438" max="1438" width="13.140625" style="1" customWidth="1"/>
    <col min="1439" max="1439" width="12.28515625" style="1" customWidth="1"/>
    <col min="1440" max="1677" width="9.140625" style="1"/>
    <col min="1678" max="1678" width="1.42578125" style="1" customWidth="1"/>
    <col min="1679" max="1679" width="59.5703125" style="1" customWidth="1"/>
    <col min="1680" max="1680" width="9.140625" style="1" customWidth="1"/>
    <col min="1681" max="1682" width="3.85546875" style="1" customWidth="1"/>
    <col min="1683" max="1683" width="10.5703125" style="1" customWidth="1"/>
    <col min="1684" max="1684" width="3.85546875" style="1" customWidth="1"/>
    <col min="1685" max="1687" width="14.42578125" style="1" customWidth="1"/>
    <col min="1688" max="1688" width="4.140625" style="1" customWidth="1"/>
    <col min="1689" max="1689" width="15" style="1" customWidth="1"/>
    <col min="1690" max="1691" width="9.140625" style="1" customWidth="1"/>
    <col min="1692" max="1692" width="11.5703125" style="1" customWidth="1"/>
    <col min="1693" max="1693" width="18.140625" style="1" customWidth="1"/>
    <col min="1694" max="1694" width="13.140625" style="1" customWidth="1"/>
    <col min="1695" max="1695" width="12.28515625" style="1" customWidth="1"/>
    <col min="1696" max="1933" width="9.140625" style="1"/>
    <col min="1934" max="1934" width="1.42578125" style="1" customWidth="1"/>
    <col min="1935" max="1935" width="59.5703125" style="1" customWidth="1"/>
    <col min="1936" max="1936" width="9.140625" style="1" customWidth="1"/>
    <col min="1937" max="1938" width="3.85546875" style="1" customWidth="1"/>
    <col min="1939" max="1939" width="10.5703125" style="1" customWidth="1"/>
    <col min="1940" max="1940" width="3.85546875" style="1" customWidth="1"/>
    <col min="1941" max="1943" width="14.42578125" style="1" customWidth="1"/>
    <col min="1944" max="1944" width="4.140625" style="1" customWidth="1"/>
    <col min="1945" max="1945" width="15" style="1" customWidth="1"/>
    <col min="1946" max="1947" width="9.140625" style="1" customWidth="1"/>
    <col min="1948" max="1948" width="11.5703125" style="1" customWidth="1"/>
    <col min="1949" max="1949" width="18.140625" style="1" customWidth="1"/>
    <col min="1950" max="1950" width="13.140625" style="1" customWidth="1"/>
    <col min="1951" max="1951" width="12.28515625" style="1" customWidth="1"/>
    <col min="1952" max="2189" width="9.140625" style="1"/>
    <col min="2190" max="2190" width="1.42578125" style="1" customWidth="1"/>
    <col min="2191" max="2191" width="59.5703125" style="1" customWidth="1"/>
    <col min="2192" max="2192" width="9.140625" style="1" customWidth="1"/>
    <col min="2193" max="2194" width="3.85546875" style="1" customWidth="1"/>
    <col min="2195" max="2195" width="10.5703125" style="1" customWidth="1"/>
    <col min="2196" max="2196" width="3.85546875" style="1" customWidth="1"/>
    <col min="2197" max="2199" width="14.42578125" style="1" customWidth="1"/>
    <col min="2200" max="2200" width="4.140625" style="1" customWidth="1"/>
    <col min="2201" max="2201" width="15" style="1" customWidth="1"/>
    <col min="2202" max="2203" width="9.140625" style="1" customWidth="1"/>
    <col min="2204" max="2204" width="11.5703125" style="1" customWidth="1"/>
    <col min="2205" max="2205" width="18.140625" style="1" customWidth="1"/>
    <col min="2206" max="2206" width="13.140625" style="1" customWidth="1"/>
    <col min="2207" max="2207" width="12.28515625" style="1" customWidth="1"/>
    <col min="2208" max="2445" width="9.140625" style="1"/>
    <col min="2446" max="2446" width="1.42578125" style="1" customWidth="1"/>
    <col min="2447" max="2447" width="59.5703125" style="1" customWidth="1"/>
    <col min="2448" max="2448" width="9.140625" style="1" customWidth="1"/>
    <col min="2449" max="2450" width="3.85546875" style="1" customWidth="1"/>
    <col min="2451" max="2451" width="10.5703125" style="1" customWidth="1"/>
    <col min="2452" max="2452" width="3.85546875" style="1" customWidth="1"/>
    <col min="2453" max="2455" width="14.42578125" style="1" customWidth="1"/>
    <col min="2456" max="2456" width="4.140625" style="1" customWidth="1"/>
    <col min="2457" max="2457" width="15" style="1" customWidth="1"/>
    <col min="2458" max="2459" width="9.140625" style="1" customWidth="1"/>
    <col min="2460" max="2460" width="11.5703125" style="1" customWidth="1"/>
    <col min="2461" max="2461" width="18.140625" style="1" customWidth="1"/>
    <col min="2462" max="2462" width="13.140625" style="1" customWidth="1"/>
    <col min="2463" max="2463" width="12.28515625" style="1" customWidth="1"/>
    <col min="2464" max="2701" width="9.140625" style="1"/>
    <col min="2702" max="2702" width="1.42578125" style="1" customWidth="1"/>
    <col min="2703" max="2703" width="59.5703125" style="1" customWidth="1"/>
    <col min="2704" max="2704" width="9.140625" style="1" customWidth="1"/>
    <col min="2705" max="2706" width="3.85546875" style="1" customWidth="1"/>
    <col min="2707" max="2707" width="10.5703125" style="1" customWidth="1"/>
    <col min="2708" max="2708" width="3.85546875" style="1" customWidth="1"/>
    <col min="2709" max="2711" width="14.42578125" style="1" customWidth="1"/>
    <col min="2712" max="2712" width="4.140625" style="1" customWidth="1"/>
    <col min="2713" max="2713" width="15" style="1" customWidth="1"/>
    <col min="2714" max="2715" width="9.140625" style="1" customWidth="1"/>
    <col min="2716" max="2716" width="11.5703125" style="1" customWidth="1"/>
    <col min="2717" max="2717" width="18.140625" style="1" customWidth="1"/>
    <col min="2718" max="2718" width="13.140625" style="1" customWidth="1"/>
    <col min="2719" max="2719" width="12.28515625" style="1" customWidth="1"/>
    <col min="2720" max="2957" width="9.140625" style="1"/>
    <col min="2958" max="2958" width="1.42578125" style="1" customWidth="1"/>
    <col min="2959" max="2959" width="59.5703125" style="1" customWidth="1"/>
    <col min="2960" max="2960" width="9.140625" style="1" customWidth="1"/>
    <col min="2961" max="2962" width="3.85546875" style="1" customWidth="1"/>
    <col min="2963" max="2963" width="10.5703125" style="1" customWidth="1"/>
    <col min="2964" max="2964" width="3.85546875" style="1" customWidth="1"/>
    <col min="2965" max="2967" width="14.42578125" style="1" customWidth="1"/>
    <col min="2968" max="2968" width="4.140625" style="1" customWidth="1"/>
    <col min="2969" max="2969" width="15" style="1" customWidth="1"/>
    <col min="2970" max="2971" width="9.140625" style="1" customWidth="1"/>
    <col min="2972" max="2972" width="11.5703125" style="1" customWidth="1"/>
    <col min="2973" max="2973" width="18.140625" style="1" customWidth="1"/>
    <col min="2974" max="2974" width="13.140625" style="1" customWidth="1"/>
    <col min="2975" max="2975" width="12.28515625" style="1" customWidth="1"/>
    <col min="2976" max="3213" width="9.140625" style="1"/>
    <col min="3214" max="3214" width="1.42578125" style="1" customWidth="1"/>
    <col min="3215" max="3215" width="59.5703125" style="1" customWidth="1"/>
    <col min="3216" max="3216" width="9.140625" style="1" customWidth="1"/>
    <col min="3217" max="3218" width="3.85546875" style="1" customWidth="1"/>
    <col min="3219" max="3219" width="10.5703125" style="1" customWidth="1"/>
    <col min="3220" max="3220" width="3.85546875" style="1" customWidth="1"/>
    <col min="3221" max="3223" width="14.42578125" style="1" customWidth="1"/>
    <col min="3224" max="3224" width="4.140625" style="1" customWidth="1"/>
    <col min="3225" max="3225" width="15" style="1" customWidth="1"/>
    <col min="3226" max="3227" width="9.140625" style="1" customWidth="1"/>
    <col min="3228" max="3228" width="11.5703125" style="1" customWidth="1"/>
    <col min="3229" max="3229" width="18.140625" style="1" customWidth="1"/>
    <col min="3230" max="3230" width="13.140625" style="1" customWidth="1"/>
    <col min="3231" max="3231" width="12.28515625" style="1" customWidth="1"/>
    <col min="3232" max="3469" width="9.140625" style="1"/>
    <col min="3470" max="3470" width="1.42578125" style="1" customWidth="1"/>
    <col min="3471" max="3471" width="59.5703125" style="1" customWidth="1"/>
    <col min="3472" max="3472" width="9.140625" style="1" customWidth="1"/>
    <col min="3473" max="3474" width="3.85546875" style="1" customWidth="1"/>
    <col min="3475" max="3475" width="10.5703125" style="1" customWidth="1"/>
    <col min="3476" max="3476" width="3.85546875" style="1" customWidth="1"/>
    <col min="3477" max="3479" width="14.42578125" style="1" customWidth="1"/>
    <col min="3480" max="3480" width="4.140625" style="1" customWidth="1"/>
    <col min="3481" max="3481" width="15" style="1" customWidth="1"/>
    <col min="3482" max="3483" width="9.140625" style="1" customWidth="1"/>
    <col min="3484" max="3484" width="11.5703125" style="1" customWidth="1"/>
    <col min="3485" max="3485" width="18.140625" style="1" customWidth="1"/>
    <col min="3486" max="3486" width="13.140625" style="1" customWidth="1"/>
    <col min="3487" max="3487" width="12.28515625" style="1" customWidth="1"/>
    <col min="3488" max="3725" width="9.140625" style="1"/>
    <col min="3726" max="3726" width="1.42578125" style="1" customWidth="1"/>
    <col min="3727" max="3727" width="59.5703125" style="1" customWidth="1"/>
    <col min="3728" max="3728" width="9.140625" style="1" customWidth="1"/>
    <col min="3729" max="3730" width="3.85546875" style="1" customWidth="1"/>
    <col min="3731" max="3731" width="10.5703125" style="1" customWidth="1"/>
    <col min="3732" max="3732" width="3.85546875" style="1" customWidth="1"/>
    <col min="3733" max="3735" width="14.42578125" style="1" customWidth="1"/>
    <col min="3736" max="3736" width="4.140625" style="1" customWidth="1"/>
    <col min="3737" max="3737" width="15" style="1" customWidth="1"/>
    <col min="3738" max="3739" width="9.140625" style="1" customWidth="1"/>
    <col min="3740" max="3740" width="11.5703125" style="1" customWidth="1"/>
    <col min="3741" max="3741" width="18.140625" style="1" customWidth="1"/>
    <col min="3742" max="3742" width="13.140625" style="1" customWidth="1"/>
    <col min="3743" max="3743" width="12.28515625" style="1" customWidth="1"/>
    <col min="3744" max="3981" width="9.140625" style="1"/>
    <col min="3982" max="3982" width="1.42578125" style="1" customWidth="1"/>
    <col min="3983" max="3983" width="59.5703125" style="1" customWidth="1"/>
    <col min="3984" max="3984" width="9.140625" style="1" customWidth="1"/>
    <col min="3985" max="3986" width="3.85546875" style="1" customWidth="1"/>
    <col min="3987" max="3987" width="10.5703125" style="1" customWidth="1"/>
    <col min="3988" max="3988" width="3.85546875" style="1" customWidth="1"/>
    <col min="3989" max="3991" width="14.42578125" style="1" customWidth="1"/>
    <col min="3992" max="3992" width="4.140625" style="1" customWidth="1"/>
    <col min="3993" max="3993" width="15" style="1" customWidth="1"/>
    <col min="3994" max="3995" width="9.140625" style="1" customWidth="1"/>
    <col min="3996" max="3996" width="11.5703125" style="1" customWidth="1"/>
    <col min="3997" max="3997" width="18.140625" style="1" customWidth="1"/>
    <col min="3998" max="3998" width="13.140625" style="1" customWidth="1"/>
    <col min="3999" max="3999" width="12.28515625" style="1" customWidth="1"/>
    <col min="4000" max="4237" width="9.140625" style="1"/>
    <col min="4238" max="4238" width="1.42578125" style="1" customWidth="1"/>
    <col min="4239" max="4239" width="59.5703125" style="1" customWidth="1"/>
    <col min="4240" max="4240" width="9.140625" style="1" customWidth="1"/>
    <col min="4241" max="4242" width="3.85546875" style="1" customWidth="1"/>
    <col min="4243" max="4243" width="10.5703125" style="1" customWidth="1"/>
    <col min="4244" max="4244" width="3.85546875" style="1" customWidth="1"/>
    <col min="4245" max="4247" width="14.42578125" style="1" customWidth="1"/>
    <col min="4248" max="4248" width="4.140625" style="1" customWidth="1"/>
    <col min="4249" max="4249" width="15" style="1" customWidth="1"/>
    <col min="4250" max="4251" width="9.140625" style="1" customWidth="1"/>
    <col min="4252" max="4252" width="11.5703125" style="1" customWidth="1"/>
    <col min="4253" max="4253" width="18.140625" style="1" customWidth="1"/>
    <col min="4254" max="4254" width="13.140625" style="1" customWidth="1"/>
    <col min="4255" max="4255" width="12.28515625" style="1" customWidth="1"/>
    <col min="4256" max="4493" width="9.140625" style="1"/>
    <col min="4494" max="4494" width="1.42578125" style="1" customWidth="1"/>
    <col min="4495" max="4495" width="59.5703125" style="1" customWidth="1"/>
    <col min="4496" max="4496" width="9.140625" style="1" customWidth="1"/>
    <col min="4497" max="4498" width="3.85546875" style="1" customWidth="1"/>
    <col min="4499" max="4499" width="10.5703125" style="1" customWidth="1"/>
    <col min="4500" max="4500" width="3.85546875" style="1" customWidth="1"/>
    <col min="4501" max="4503" width="14.42578125" style="1" customWidth="1"/>
    <col min="4504" max="4504" width="4.140625" style="1" customWidth="1"/>
    <col min="4505" max="4505" width="15" style="1" customWidth="1"/>
    <col min="4506" max="4507" width="9.140625" style="1" customWidth="1"/>
    <col min="4508" max="4508" width="11.5703125" style="1" customWidth="1"/>
    <col min="4509" max="4509" width="18.140625" style="1" customWidth="1"/>
    <col min="4510" max="4510" width="13.140625" style="1" customWidth="1"/>
    <col min="4511" max="4511" width="12.28515625" style="1" customWidth="1"/>
    <col min="4512" max="4749" width="9.140625" style="1"/>
    <col min="4750" max="4750" width="1.42578125" style="1" customWidth="1"/>
    <col min="4751" max="4751" width="59.5703125" style="1" customWidth="1"/>
    <col min="4752" max="4752" width="9.140625" style="1" customWidth="1"/>
    <col min="4753" max="4754" width="3.85546875" style="1" customWidth="1"/>
    <col min="4755" max="4755" width="10.5703125" style="1" customWidth="1"/>
    <col min="4756" max="4756" width="3.85546875" style="1" customWidth="1"/>
    <col min="4757" max="4759" width="14.42578125" style="1" customWidth="1"/>
    <col min="4760" max="4760" width="4.140625" style="1" customWidth="1"/>
    <col min="4761" max="4761" width="15" style="1" customWidth="1"/>
    <col min="4762" max="4763" width="9.140625" style="1" customWidth="1"/>
    <col min="4764" max="4764" width="11.5703125" style="1" customWidth="1"/>
    <col min="4765" max="4765" width="18.140625" style="1" customWidth="1"/>
    <col min="4766" max="4766" width="13.140625" style="1" customWidth="1"/>
    <col min="4767" max="4767" width="12.28515625" style="1" customWidth="1"/>
    <col min="4768" max="5005" width="9.140625" style="1"/>
    <col min="5006" max="5006" width="1.42578125" style="1" customWidth="1"/>
    <col min="5007" max="5007" width="59.5703125" style="1" customWidth="1"/>
    <col min="5008" max="5008" width="9.140625" style="1" customWidth="1"/>
    <col min="5009" max="5010" width="3.85546875" style="1" customWidth="1"/>
    <col min="5011" max="5011" width="10.5703125" style="1" customWidth="1"/>
    <col min="5012" max="5012" width="3.85546875" style="1" customWidth="1"/>
    <col min="5013" max="5015" width="14.42578125" style="1" customWidth="1"/>
    <col min="5016" max="5016" width="4.140625" style="1" customWidth="1"/>
    <col min="5017" max="5017" width="15" style="1" customWidth="1"/>
    <col min="5018" max="5019" width="9.140625" style="1" customWidth="1"/>
    <col min="5020" max="5020" width="11.5703125" style="1" customWidth="1"/>
    <col min="5021" max="5021" width="18.140625" style="1" customWidth="1"/>
    <col min="5022" max="5022" width="13.140625" style="1" customWidth="1"/>
    <col min="5023" max="5023" width="12.28515625" style="1" customWidth="1"/>
    <col min="5024" max="5261" width="9.140625" style="1"/>
    <col min="5262" max="5262" width="1.42578125" style="1" customWidth="1"/>
    <col min="5263" max="5263" width="59.5703125" style="1" customWidth="1"/>
    <col min="5264" max="5264" width="9.140625" style="1" customWidth="1"/>
    <col min="5265" max="5266" width="3.85546875" style="1" customWidth="1"/>
    <col min="5267" max="5267" width="10.5703125" style="1" customWidth="1"/>
    <col min="5268" max="5268" width="3.85546875" style="1" customWidth="1"/>
    <col min="5269" max="5271" width="14.42578125" style="1" customWidth="1"/>
    <col min="5272" max="5272" width="4.140625" style="1" customWidth="1"/>
    <col min="5273" max="5273" width="15" style="1" customWidth="1"/>
    <col min="5274" max="5275" width="9.140625" style="1" customWidth="1"/>
    <col min="5276" max="5276" width="11.5703125" style="1" customWidth="1"/>
    <col min="5277" max="5277" width="18.140625" style="1" customWidth="1"/>
    <col min="5278" max="5278" width="13.140625" style="1" customWidth="1"/>
    <col min="5279" max="5279" width="12.28515625" style="1" customWidth="1"/>
    <col min="5280" max="5517" width="9.140625" style="1"/>
    <col min="5518" max="5518" width="1.42578125" style="1" customWidth="1"/>
    <col min="5519" max="5519" width="59.5703125" style="1" customWidth="1"/>
    <col min="5520" max="5520" width="9.140625" style="1" customWidth="1"/>
    <col min="5521" max="5522" width="3.85546875" style="1" customWidth="1"/>
    <col min="5523" max="5523" width="10.5703125" style="1" customWidth="1"/>
    <col min="5524" max="5524" width="3.85546875" style="1" customWidth="1"/>
    <col min="5525" max="5527" width="14.42578125" style="1" customWidth="1"/>
    <col min="5528" max="5528" width="4.140625" style="1" customWidth="1"/>
    <col min="5529" max="5529" width="15" style="1" customWidth="1"/>
    <col min="5530" max="5531" width="9.140625" style="1" customWidth="1"/>
    <col min="5532" max="5532" width="11.5703125" style="1" customWidth="1"/>
    <col min="5533" max="5533" width="18.140625" style="1" customWidth="1"/>
    <col min="5534" max="5534" width="13.140625" style="1" customWidth="1"/>
    <col min="5535" max="5535" width="12.28515625" style="1" customWidth="1"/>
    <col min="5536" max="5773" width="9.140625" style="1"/>
    <col min="5774" max="5774" width="1.42578125" style="1" customWidth="1"/>
    <col min="5775" max="5775" width="59.5703125" style="1" customWidth="1"/>
    <col min="5776" max="5776" width="9.140625" style="1" customWidth="1"/>
    <col min="5777" max="5778" width="3.85546875" style="1" customWidth="1"/>
    <col min="5779" max="5779" width="10.5703125" style="1" customWidth="1"/>
    <col min="5780" max="5780" width="3.85546875" style="1" customWidth="1"/>
    <col min="5781" max="5783" width="14.42578125" style="1" customWidth="1"/>
    <col min="5784" max="5784" width="4.140625" style="1" customWidth="1"/>
    <col min="5785" max="5785" width="15" style="1" customWidth="1"/>
    <col min="5786" max="5787" width="9.140625" style="1" customWidth="1"/>
    <col min="5788" max="5788" width="11.5703125" style="1" customWidth="1"/>
    <col min="5789" max="5789" width="18.140625" style="1" customWidth="1"/>
    <col min="5790" max="5790" width="13.140625" style="1" customWidth="1"/>
    <col min="5791" max="5791" width="12.28515625" style="1" customWidth="1"/>
    <col min="5792" max="6029" width="9.140625" style="1"/>
    <col min="6030" max="6030" width="1.42578125" style="1" customWidth="1"/>
    <col min="6031" max="6031" width="59.5703125" style="1" customWidth="1"/>
    <col min="6032" max="6032" width="9.140625" style="1" customWidth="1"/>
    <col min="6033" max="6034" width="3.85546875" style="1" customWidth="1"/>
    <col min="6035" max="6035" width="10.5703125" style="1" customWidth="1"/>
    <col min="6036" max="6036" width="3.85546875" style="1" customWidth="1"/>
    <col min="6037" max="6039" width="14.42578125" style="1" customWidth="1"/>
    <col min="6040" max="6040" width="4.140625" style="1" customWidth="1"/>
    <col min="6041" max="6041" width="15" style="1" customWidth="1"/>
    <col min="6042" max="6043" width="9.140625" style="1" customWidth="1"/>
    <col min="6044" max="6044" width="11.5703125" style="1" customWidth="1"/>
    <col min="6045" max="6045" width="18.140625" style="1" customWidth="1"/>
    <col min="6046" max="6046" width="13.140625" style="1" customWidth="1"/>
    <col min="6047" max="6047" width="12.28515625" style="1" customWidth="1"/>
    <col min="6048" max="6285" width="9.140625" style="1"/>
    <col min="6286" max="6286" width="1.42578125" style="1" customWidth="1"/>
    <col min="6287" max="6287" width="59.5703125" style="1" customWidth="1"/>
    <col min="6288" max="6288" width="9.140625" style="1" customWidth="1"/>
    <col min="6289" max="6290" width="3.85546875" style="1" customWidth="1"/>
    <col min="6291" max="6291" width="10.5703125" style="1" customWidth="1"/>
    <col min="6292" max="6292" width="3.85546875" style="1" customWidth="1"/>
    <col min="6293" max="6295" width="14.42578125" style="1" customWidth="1"/>
    <col min="6296" max="6296" width="4.140625" style="1" customWidth="1"/>
    <col min="6297" max="6297" width="15" style="1" customWidth="1"/>
    <col min="6298" max="6299" width="9.140625" style="1" customWidth="1"/>
    <col min="6300" max="6300" width="11.5703125" style="1" customWidth="1"/>
    <col min="6301" max="6301" width="18.140625" style="1" customWidth="1"/>
    <col min="6302" max="6302" width="13.140625" style="1" customWidth="1"/>
    <col min="6303" max="6303" width="12.28515625" style="1" customWidth="1"/>
    <col min="6304" max="6541" width="9.140625" style="1"/>
    <col min="6542" max="6542" width="1.42578125" style="1" customWidth="1"/>
    <col min="6543" max="6543" width="59.5703125" style="1" customWidth="1"/>
    <col min="6544" max="6544" width="9.140625" style="1" customWidth="1"/>
    <col min="6545" max="6546" width="3.85546875" style="1" customWidth="1"/>
    <col min="6547" max="6547" width="10.5703125" style="1" customWidth="1"/>
    <col min="6548" max="6548" width="3.85546875" style="1" customWidth="1"/>
    <col min="6549" max="6551" width="14.42578125" style="1" customWidth="1"/>
    <col min="6552" max="6552" width="4.140625" style="1" customWidth="1"/>
    <col min="6553" max="6553" width="15" style="1" customWidth="1"/>
    <col min="6554" max="6555" width="9.140625" style="1" customWidth="1"/>
    <col min="6556" max="6556" width="11.5703125" style="1" customWidth="1"/>
    <col min="6557" max="6557" width="18.140625" style="1" customWidth="1"/>
    <col min="6558" max="6558" width="13.140625" style="1" customWidth="1"/>
    <col min="6559" max="6559" width="12.28515625" style="1" customWidth="1"/>
    <col min="6560" max="6797" width="9.140625" style="1"/>
    <col min="6798" max="6798" width="1.42578125" style="1" customWidth="1"/>
    <col min="6799" max="6799" width="59.5703125" style="1" customWidth="1"/>
    <col min="6800" max="6800" width="9.140625" style="1" customWidth="1"/>
    <col min="6801" max="6802" width="3.85546875" style="1" customWidth="1"/>
    <col min="6803" max="6803" width="10.5703125" style="1" customWidth="1"/>
    <col min="6804" max="6804" width="3.85546875" style="1" customWidth="1"/>
    <col min="6805" max="6807" width="14.42578125" style="1" customWidth="1"/>
    <col min="6808" max="6808" width="4.140625" style="1" customWidth="1"/>
    <col min="6809" max="6809" width="15" style="1" customWidth="1"/>
    <col min="6810" max="6811" width="9.140625" style="1" customWidth="1"/>
    <col min="6812" max="6812" width="11.5703125" style="1" customWidth="1"/>
    <col min="6813" max="6813" width="18.140625" style="1" customWidth="1"/>
    <col min="6814" max="6814" width="13.140625" style="1" customWidth="1"/>
    <col min="6815" max="6815" width="12.28515625" style="1" customWidth="1"/>
    <col min="6816" max="7053" width="9.140625" style="1"/>
    <col min="7054" max="7054" width="1.42578125" style="1" customWidth="1"/>
    <col min="7055" max="7055" width="59.5703125" style="1" customWidth="1"/>
    <col min="7056" max="7056" width="9.140625" style="1" customWidth="1"/>
    <col min="7057" max="7058" width="3.85546875" style="1" customWidth="1"/>
    <col min="7059" max="7059" width="10.5703125" style="1" customWidth="1"/>
    <col min="7060" max="7060" width="3.85546875" style="1" customWidth="1"/>
    <col min="7061" max="7063" width="14.42578125" style="1" customWidth="1"/>
    <col min="7064" max="7064" width="4.140625" style="1" customWidth="1"/>
    <col min="7065" max="7065" width="15" style="1" customWidth="1"/>
    <col min="7066" max="7067" width="9.140625" style="1" customWidth="1"/>
    <col min="7068" max="7068" width="11.5703125" style="1" customWidth="1"/>
    <col min="7069" max="7069" width="18.140625" style="1" customWidth="1"/>
    <col min="7070" max="7070" width="13.140625" style="1" customWidth="1"/>
    <col min="7071" max="7071" width="12.28515625" style="1" customWidth="1"/>
    <col min="7072" max="7309" width="9.140625" style="1"/>
    <col min="7310" max="7310" width="1.42578125" style="1" customWidth="1"/>
    <col min="7311" max="7311" width="59.5703125" style="1" customWidth="1"/>
    <col min="7312" max="7312" width="9.140625" style="1" customWidth="1"/>
    <col min="7313" max="7314" width="3.85546875" style="1" customWidth="1"/>
    <col min="7315" max="7315" width="10.5703125" style="1" customWidth="1"/>
    <col min="7316" max="7316" width="3.85546875" style="1" customWidth="1"/>
    <col min="7317" max="7319" width="14.42578125" style="1" customWidth="1"/>
    <col min="7320" max="7320" width="4.140625" style="1" customWidth="1"/>
    <col min="7321" max="7321" width="15" style="1" customWidth="1"/>
    <col min="7322" max="7323" width="9.140625" style="1" customWidth="1"/>
    <col min="7324" max="7324" width="11.5703125" style="1" customWidth="1"/>
    <col min="7325" max="7325" width="18.140625" style="1" customWidth="1"/>
    <col min="7326" max="7326" width="13.140625" style="1" customWidth="1"/>
    <col min="7327" max="7327" width="12.28515625" style="1" customWidth="1"/>
    <col min="7328" max="7565" width="9.140625" style="1"/>
    <col min="7566" max="7566" width="1.42578125" style="1" customWidth="1"/>
    <col min="7567" max="7567" width="59.5703125" style="1" customWidth="1"/>
    <col min="7568" max="7568" width="9.140625" style="1" customWidth="1"/>
    <col min="7569" max="7570" width="3.85546875" style="1" customWidth="1"/>
    <col min="7571" max="7571" width="10.5703125" style="1" customWidth="1"/>
    <col min="7572" max="7572" width="3.85546875" style="1" customWidth="1"/>
    <col min="7573" max="7575" width="14.42578125" style="1" customWidth="1"/>
    <col min="7576" max="7576" width="4.140625" style="1" customWidth="1"/>
    <col min="7577" max="7577" width="15" style="1" customWidth="1"/>
    <col min="7578" max="7579" width="9.140625" style="1" customWidth="1"/>
    <col min="7580" max="7580" width="11.5703125" style="1" customWidth="1"/>
    <col min="7581" max="7581" width="18.140625" style="1" customWidth="1"/>
    <col min="7582" max="7582" width="13.140625" style="1" customWidth="1"/>
    <col min="7583" max="7583" width="12.28515625" style="1" customWidth="1"/>
    <col min="7584" max="7821" width="9.140625" style="1"/>
    <col min="7822" max="7822" width="1.42578125" style="1" customWidth="1"/>
    <col min="7823" max="7823" width="59.5703125" style="1" customWidth="1"/>
    <col min="7824" max="7824" width="9.140625" style="1" customWidth="1"/>
    <col min="7825" max="7826" width="3.85546875" style="1" customWidth="1"/>
    <col min="7827" max="7827" width="10.5703125" style="1" customWidth="1"/>
    <col min="7828" max="7828" width="3.85546875" style="1" customWidth="1"/>
    <col min="7829" max="7831" width="14.42578125" style="1" customWidth="1"/>
    <col min="7832" max="7832" width="4.140625" style="1" customWidth="1"/>
    <col min="7833" max="7833" width="15" style="1" customWidth="1"/>
    <col min="7834" max="7835" width="9.140625" style="1" customWidth="1"/>
    <col min="7836" max="7836" width="11.5703125" style="1" customWidth="1"/>
    <col min="7837" max="7837" width="18.140625" style="1" customWidth="1"/>
    <col min="7838" max="7838" width="13.140625" style="1" customWidth="1"/>
    <col min="7839" max="7839" width="12.28515625" style="1" customWidth="1"/>
    <col min="7840" max="8077" width="9.140625" style="1"/>
    <col min="8078" max="8078" width="1.42578125" style="1" customWidth="1"/>
    <col min="8079" max="8079" width="59.5703125" style="1" customWidth="1"/>
    <col min="8080" max="8080" width="9.140625" style="1" customWidth="1"/>
    <col min="8081" max="8082" width="3.85546875" style="1" customWidth="1"/>
    <col min="8083" max="8083" width="10.5703125" style="1" customWidth="1"/>
    <col min="8084" max="8084" width="3.85546875" style="1" customWidth="1"/>
    <col min="8085" max="8087" width="14.42578125" style="1" customWidth="1"/>
    <col min="8088" max="8088" width="4.140625" style="1" customWidth="1"/>
    <col min="8089" max="8089" width="15" style="1" customWidth="1"/>
    <col min="8090" max="8091" width="9.140625" style="1" customWidth="1"/>
    <col min="8092" max="8092" width="11.5703125" style="1" customWidth="1"/>
    <col min="8093" max="8093" width="18.140625" style="1" customWidth="1"/>
    <col min="8094" max="8094" width="13.140625" style="1" customWidth="1"/>
    <col min="8095" max="8095" width="12.28515625" style="1" customWidth="1"/>
    <col min="8096" max="8333" width="9.140625" style="1"/>
    <col min="8334" max="8334" width="1.42578125" style="1" customWidth="1"/>
    <col min="8335" max="8335" width="59.5703125" style="1" customWidth="1"/>
    <col min="8336" max="8336" width="9.140625" style="1" customWidth="1"/>
    <col min="8337" max="8338" width="3.85546875" style="1" customWidth="1"/>
    <col min="8339" max="8339" width="10.5703125" style="1" customWidth="1"/>
    <col min="8340" max="8340" width="3.85546875" style="1" customWidth="1"/>
    <col min="8341" max="8343" width="14.42578125" style="1" customWidth="1"/>
    <col min="8344" max="8344" width="4.140625" style="1" customWidth="1"/>
    <col min="8345" max="8345" width="15" style="1" customWidth="1"/>
    <col min="8346" max="8347" width="9.140625" style="1" customWidth="1"/>
    <col min="8348" max="8348" width="11.5703125" style="1" customWidth="1"/>
    <col min="8349" max="8349" width="18.140625" style="1" customWidth="1"/>
    <col min="8350" max="8350" width="13.140625" style="1" customWidth="1"/>
    <col min="8351" max="8351" width="12.28515625" style="1" customWidth="1"/>
    <col min="8352" max="8589" width="9.140625" style="1"/>
    <col min="8590" max="8590" width="1.42578125" style="1" customWidth="1"/>
    <col min="8591" max="8591" width="59.5703125" style="1" customWidth="1"/>
    <col min="8592" max="8592" width="9.140625" style="1" customWidth="1"/>
    <col min="8593" max="8594" width="3.85546875" style="1" customWidth="1"/>
    <col min="8595" max="8595" width="10.5703125" style="1" customWidth="1"/>
    <col min="8596" max="8596" width="3.85546875" style="1" customWidth="1"/>
    <col min="8597" max="8599" width="14.42578125" style="1" customWidth="1"/>
    <col min="8600" max="8600" width="4.140625" style="1" customWidth="1"/>
    <col min="8601" max="8601" width="15" style="1" customWidth="1"/>
    <col min="8602" max="8603" width="9.140625" style="1" customWidth="1"/>
    <col min="8604" max="8604" width="11.5703125" style="1" customWidth="1"/>
    <col min="8605" max="8605" width="18.140625" style="1" customWidth="1"/>
    <col min="8606" max="8606" width="13.140625" style="1" customWidth="1"/>
    <col min="8607" max="8607" width="12.28515625" style="1" customWidth="1"/>
    <col min="8608" max="8845" width="9.140625" style="1"/>
    <col min="8846" max="8846" width="1.42578125" style="1" customWidth="1"/>
    <col min="8847" max="8847" width="59.5703125" style="1" customWidth="1"/>
    <col min="8848" max="8848" width="9.140625" style="1" customWidth="1"/>
    <col min="8849" max="8850" width="3.85546875" style="1" customWidth="1"/>
    <col min="8851" max="8851" width="10.5703125" style="1" customWidth="1"/>
    <col min="8852" max="8852" width="3.85546875" style="1" customWidth="1"/>
    <col min="8853" max="8855" width="14.42578125" style="1" customWidth="1"/>
    <col min="8856" max="8856" width="4.140625" style="1" customWidth="1"/>
    <col min="8857" max="8857" width="15" style="1" customWidth="1"/>
    <col min="8858" max="8859" width="9.140625" style="1" customWidth="1"/>
    <col min="8860" max="8860" width="11.5703125" style="1" customWidth="1"/>
    <col min="8861" max="8861" width="18.140625" style="1" customWidth="1"/>
    <col min="8862" max="8862" width="13.140625" style="1" customWidth="1"/>
    <col min="8863" max="8863" width="12.28515625" style="1" customWidth="1"/>
    <col min="8864" max="9101" width="9.140625" style="1"/>
    <col min="9102" max="9102" width="1.42578125" style="1" customWidth="1"/>
    <col min="9103" max="9103" width="59.5703125" style="1" customWidth="1"/>
    <col min="9104" max="9104" width="9.140625" style="1" customWidth="1"/>
    <col min="9105" max="9106" width="3.85546875" style="1" customWidth="1"/>
    <col min="9107" max="9107" width="10.5703125" style="1" customWidth="1"/>
    <col min="9108" max="9108" width="3.85546875" style="1" customWidth="1"/>
    <col min="9109" max="9111" width="14.42578125" style="1" customWidth="1"/>
    <col min="9112" max="9112" width="4.140625" style="1" customWidth="1"/>
    <col min="9113" max="9113" width="15" style="1" customWidth="1"/>
    <col min="9114" max="9115" width="9.140625" style="1" customWidth="1"/>
    <col min="9116" max="9116" width="11.5703125" style="1" customWidth="1"/>
    <col min="9117" max="9117" width="18.140625" style="1" customWidth="1"/>
    <col min="9118" max="9118" width="13.140625" style="1" customWidth="1"/>
    <col min="9119" max="9119" width="12.28515625" style="1" customWidth="1"/>
    <col min="9120" max="9357" width="9.140625" style="1"/>
    <col min="9358" max="9358" width="1.42578125" style="1" customWidth="1"/>
    <col min="9359" max="9359" width="59.5703125" style="1" customWidth="1"/>
    <col min="9360" max="9360" width="9.140625" style="1" customWidth="1"/>
    <col min="9361" max="9362" width="3.85546875" style="1" customWidth="1"/>
    <col min="9363" max="9363" width="10.5703125" style="1" customWidth="1"/>
    <col min="9364" max="9364" width="3.85546875" style="1" customWidth="1"/>
    <col min="9365" max="9367" width="14.42578125" style="1" customWidth="1"/>
    <col min="9368" max="9368" width="4.140625" style="1" customWidth="1"/>
    <col min="9369" max="9369" width="15" style="1" customWidth="1"/>
    <col min="9370" max="9371" width="9.140625" style="1" customWidth="1"/>
    <col min="9372" max="9372" width="11.5703125" style="1" customWidth="1"/>
    <col min="9373" max="9373" width="18.140625" style="1" customWidth="1"/>
    <col min="9374" max="9374" width="13.140625" style="1" customWidth="1"/>
    <col min="9375" max="9375" width="12.28515625" style="1" customWidth="1"/>
    <col min="9376" max="9613" width="9.140625" style="1"/>
    <col min="9614" max="9614" width="1.42578125" style="1" customWidth="1"/>
    <col min="9615" max="9615" width="59.5703125" style="1" customWidth="1"/>
    <col min="9616" max="9616" width="9.140625" style="1" customWidth="1"/>
    <col min="9617" max="9618" width="3.85546875" style="1" customWidth="1"/>
    <col min="9619" max="9619" width="10.5703125" style="1" customWidth="1"/>
    <col min="9620" max="9620" width="3.85546875" style="1" customWidth="1"/>
    <col min="9621" max="9623" width="14.42578125" style="1" customWidth="1"/>
    <col min="9624" max="9624" width="4.140625" style="1" customWidth="1"/>
    <col min="9625" max="9625" width="15" style="1" customWidth="1"/>
    <col min="9626" max="9627" width="9.140625" style="1" customWidth="1"/>
    <col min="9628" max="9628" width="11.5703125" style="1" customWidth="1"/>
    <col min="9629" max="9629" width="18.140625" style="1" customWidth="1"/>
    <col min="9630" max="9630" width="13.140625" style="1" customWidth="1"/>
    <col min="9631" max="9631" width="12.28515625" style="1" customWidth="1"/>
    <col min="9632" max="9869" width="9.140625" style="1"/>
    <col min="9870" max="9870" width="1.42578125" style="1" customWidth="1"/>
    <col min="9871" max="9871" width="59.5703125" style="1" customWidth="1"/>
    <col min="9872" max="9872" width="9.140625" style="1" customWidth="1"/>
    <col min="9873" max="9874" width="3.85546875" style="1" customWidth="1"/>
    <col min="9875" max="9875" width="10.5703125" style="1" customWidth="1"/>
    <col min="9876" max="9876" width="3.85546875" style="1" customWidth="1"/>
    <col min="9877" max="9879" width="14.42578125" style="1" customWidth="1"/>
    <col min="9880" max="9880" width="4.140625" style="1" customWidth="1"/>
    <col min="9881" max="9881" width="15" style="1" customWidth="1"/>
    <col min="9882" max="9883" width="9.140625" style="1" customWidth="1"/>
    <col min="9884" max="9884" width="11.5703125" style="1" customWidth="1"/>
    <col min="9885" max="9885" width="18.140625" style="1" customWidth="1"/>
    <col min="9886" max="9886" width="13.140625" style="1" customWidth="1"/>
    <col min="9887" max="9887" width="12.28515625" style="1" customWidth="1"/>
    <col min="9888" max="10125" width="9.140625" style="1"/>
    <col min="10126" max="10126" width="1.42578125" style="1" customWidth="1"/>
    <col min="10127" max="10127" width="59.5703125" style="1" customWidth="1"/>
    <col min="10128" max="10128" width="9.140625" style="1" customWidth="1"/>
    <col min="10129" max="10130" width="3.85546875" style="1" customWidth="1"/>
    <col min="10131" max="10131" width="10.5703125" style="1" customWidth="1"/>
    <col min="10132" max="10132" width="3.85546875" style="1" customWidth="1"/>
    <col min="10133" max="10135" width="14.42578125" style="1" customWidth="1"/>
    <col min="10136" max="10136" width="4.140625" style="1" customWidth="1"/>
    <col min="10137" max="10137" width="15" style="1" customWidth="1"/>
    <col min="10138" max="10139" width="9.140625" style="1" customWidth="1"/>
    <col min="10140" max="10140" width="11.5703125" style="1" customWidth="1"/>
    <col min="10141" max="10141" width="18.140625" style="1" customWidth="1"/>
    <col min="10142" max="10142" width="13.140625" style="1" customWidth="1"/>
    <col min="10143" max="10143" width="12.28515625" style="1" customWidth="1"/>
    <col min="10144" max="10381" width="9.140625" style="1"/>
    <col min="10382" max="10382" width="1.42578125" style="1" customWidth="1"/>
    <col min="10383" max="10383" width="59.5703125" style="1" customWidth="1"/>
    <col min="10384" max="10384" width="9.140625" style="1" customWidth="1"/>
    <col min="10385" max="10386" width="3.85546875" style="1" customWidth="1"/>
    <col min="10387" max="10387" width="10.5703125" style="1" customWidth="1"/>
    <col min="10388" max="10388" width="3.85546875" style="1" customWidth="1"/>
    <col min="10389" max="10391" width="14.42578125" style="1" customWidth="1"/>
    <col min="10392" max="10392" width="4.140625" style="1" customWidth="1"/>
    <col min="10393" max="10393" width="15" style="1" customWidth="1"/>
    <col min="10394" max="10395" width="9.140625" style="1" customWidth="1"/>
    <col min="10396" max="10396" width="11.5703125" style="1" customWidth="1"/>
    <col min="10397" max="10397" width="18.140625" style="1" customWidth="1"/>
    <col min="10398" max="10398" width="13.140625" style="1" customWidth="1"/>
    <col min="10399" max="10399" width="12.28515625" style="1" customWidth="1"/>
    <col min="10400" max="10637" width="9.140625" style="1"/>
    <col min="10638" max="10638" width="1.42578125" style="1" customWidth="1"/>
    <col min="10639" max="10639" width="59.5703125" style="1" customWidth="1"/>
    <col min="10640" max="10640" width="9.140625" style="1" customWidth="1"/>
    <col min="10641" max="10642" width="3.85546875" style="1" customWidth="1"/>
    <col min="10643" max="10643" width="10.5703125" style="1" customWidth="1"/>
    <col min="10644" max="10644" width="3.85546875" style="1" customWidth="1"/>
    <col min="10645" max="10647" width="14.42578125" style="1" customWidth="1"/>
    <col min="10648" max="10648" width="4.140625" style="1" customWidth="1"/>
    <col min="10649" max="10649" width="15" style="1" customWidth="1"/>
    <col min="10650" max="10651" width="9.140625" style="1" customWidth="1"/>
    <col min="10652" max="10652" width="11.5703125" style="1" customWidth="1"/>
    <col min="10653" max="10653" width="18.140625" style="1" customWidth="1"/>
    <col min="10654" max="10654" width="13.140625" style="1" customWidth="1"/>
    <col min="10655" max="10655" width="12.28515625" style="1" customWidth="1"/>
    <col min="10656" max="10893" width="9.140625" style="1"/>
    <col min="10894" max="10894" width="1.42578125" style="1" customWidth="1"/>
    <col min="10895" max="10895" width="59.5703125" style="1" customWidth="1"/>
    <col min="10896" max="10896" width="9.140625" style="1" customWidth="1"/>
    <col min="10897" max="10898" width="3.85546875" style="1" customWidth="1"/>
    <col min="10899" max="10899" width="10.5703125" style="1" customWidth="1"/>
    <col min="10900" max="10900" width="3.85546875" style="1" customWidth="1"/>
    <col min="10901" max="10903" width="14.42578125" style="1" customWidth="1"/>
    <col min="10904" max="10904" width="4.140625" style="1" customWidth="1"/>
    <col min="10905" max="10905" width="15" style="1" customWidth="1"/>
    <col min="10906" max="10907" width="9.140625" style="1" customWidth="1"/>
    <col min="10908" max="10908" width="11.5703125" style="1" customWidth="1"/>
    <col min="10909" max="10909" width="18.140625" style="1" customWidth="1"/>
    <col min="10910" max="10910" width="13.140625" style="1" customWidth="1"/>
    <col min="10911" max="10911" width="12.28515625" style="1" customWidth="1"/>
    <col min="10912" max="11149" width="9.140625" style="1"/>
    <col min="11150" max="11150" width="1.42578125" style="1" customWidth="1"/>
    <col min="11151" max="11151" width="59.5703125" style="1" customWidth="1"/>
    <col min="11152" max="11152" width="9.140625" style="1" customWidth="1"/>
    <col min="11153" max="11154" width="3.85546875" style="1" customWidth="1"/>
    <col min="11155" max="11155" width="10.5703125" style="1" customWidth="1"/>
    <col min="11156" max="11156" width="3.85546875" style="1" customWidth="1"/>
    <col min="11157" max="11159" width="14.42578125" style="1" customWidth="1"/>
    <col min="11160" max="11160" width="4.140625" style="1" customWidth="1"/>
    <col min="11161" max="11161" width="15" style="1" customWidth="1"/>
    <col min="11162" max="11163" width="9.140625" style="1" customWidth="1"/>
    <col min="11164" max="11164" width="11.5703125" style="1" customWidth="1"/>
    <col min="11165" max="11165" width="18.140625" style="1" customWidth="1"/>
    <col min="11166" max="11166" width="13.140625" style="1" customWidth="1"/>
    <col min="11167" max="11167" width="12.28515625" style="1" customWidth="1"/>
    <col min="11168" max="11405" width="9.140625" style="1"/>
    <col min="11406" max="11406" width="1.42578125" style="1" customWidth="1"/>
    <col min="11407" max="11407" width="59.5703125" style="1" customWidth="1"/>
    <col min="11408" max="11408" width="9.140625" style="1" customWidth="1"/>
    <col min="11409" max="11410" width="3.85546875" style="1" customWidth="1"/>
    <col min="11411" max="11411" width="10.5703125" style="1" customWidth="1"/>
    <col min="11412" max="11412" width="3.85546875" style="1" customWidth="1"/>
    <col min="11413" max="11415" width="14.42578125" style="1" customWidth="1"/>
    <col min="11416" max="11416" width="4.140625" style="1" customWidth="1"/>
    <col min="11417" max="11417" width="15" style="1" customWidth="1"/>
    <col min="11418" max="11419" width="9.140625" style="1" customWidth="1"/>
    <col min="11420" max="11420" width="11.5703125" style="1" customWidth="1"/>
    <col min="11421" max="11421" width="18.140625" style="1" customWidth="1"/>
    <col min="11422" max="11422" width="13.140625" style="1" customWidth="1"/>
    <col min="11423" max="11423" width="12.28515625" style="1" customWidth="1"/>
    <col min="11424" max="11661" width="9.140625" style="1"/>
    <col min="11662" max="11662" width="1.42578125" style="1" customWidth="1"/>
    <col min="11663" max="11663" width="59.5703125" style="1" customWidth="1"/>
    <col min="11664" max="11664" width="9.140625" style="1" customWidth="1"/>
    <col min="11665" max="11666" width="3.85546875" style="1" customWidth="1"/>
    <col min="11667" max="11667" width="10.5703125" style="1" customWidth="1"/>
    <col min="11668" max="11668" width="3.85546875" style="1" customWidth="1"/>
    <col min="11669" max="11671" width="14.42578125" style="1" customWidth="1"/>
    <col min="11672" max="11672" width="4.140625" style="1" customWidth="1"/>
    <col min="11673" max="11673" width="15" style="1" customWidth="1"/>
    <col min="11674" max="11675" width="9.140625" style="1" customWidth="1"/>
    <col min="11676" max="11676" width="11.5703125" style="1" customWidth="1"/>
    <col min="11677" max="11677" width="18.140625" style="1" customWidth="1"/>
    <col min="11678" max="11678" width="13.140625" style="1" customWidth="1"/>
    <col min="11679" max="11679" width="12.28515625" style="1" customWidth="1"/>
    <col min="11680" max="11917" width="9.140625" style="1"/>
    <col min="11918" max="11918" width="1.42578125" style="1" customWidth="1"/>
    <col min="11919" max="11919" width="59.5703125" style="1" customWidth="1"/>
    <col min="11920" max="11920" width="9.140625" style="1" customWidth="1"/>
    <col min="11921" max="11922" width="3.85546875" style="1" customWidth="1"/>
    <col min="11923" max="11923" width="10.5703125" style="1" customWidth="1"/>
    <col min="11924" max="11924" width="3.85546875" style="1" customWidth="1"/>
    <col min="11925" max="11927" width="14.42578125" style="1" customWidth="1"/>
    <col min="11928" max="11928" width="4.140625" style="1" customWidth="1"/>
    <col min="11929" max="11929" width="15" style="1" customWidth="1"/>
    <col min="11930" max="11931" width="9.140625" style="1" customWidth="1"/>
    <col min="11932" max="11932" width="11.5703125" style="1" customWidth="1"/>
    <col min="11933" max="11933" width="18.140625" style="1" customWidth="1"/>
    <col min="11934" max="11934" width="13.140625" style="1" customWidth="1"/>
    <col min="11935" max="11935" width="12.28515625" style="1" customWidth="1"/>
    <col min="11936" max="12173" width="9.140625" style="1"/>
    <col min="12174" max="12174" width="1.42578125" style="1" customWidth="1"/>
    <col min="12175" max="12175" width="59.5703125" style="1" customWidth="1"/>
    <col min="12176" max="12176" width="9.140625" style="1" customWidth="1"/>
    <col min="12177" max="12178" width="3.85546875" style="1" customWidth="1"/>
    <col min="12179" max="12179" width="10.5703125" style="1" customWidth="1"/>
    <col min="12180" max="12180" width="3.85546875" style="1" customWidth="1"/>
    <col min="12181" max="12183" width="14.42578125" style="1" customWidth="1"/>
    <col min="12184" max="12184" width="4.140625" style="1" customWidth="1"/>
    <col min="12185" max="12185" width="15" style="1" customWidth="1"/>
    <col min="12186" max="12187" width="9.140625" style="1" customWidth="1"/>
    <col min="12188" max="12188" width="11.5703125" style="1" customWidth="1"/>
    <col min="12189" max="12189" width="18.140625" style="1" customWidth="1"/>
    <col min="12190" max="12190" width="13.140625" style="1" customWidth="1"/>
    <col min="12191" max="12191" width="12.28515625" style="1" customWidth="1"/>
    <col min="12192" max="12429" width="9.140625" style="1"/>
    <col min="12430" max="12430" width="1.42578125" style="1" customWidth="1"/>
    <col min="12431" max="12431" width="59.5703125" style="1" customWidth="1"/>
    <col min="12432" max="12432" width="9.140625" style="1" customWidth="1"/>
    <col min="12433" max="12434" width="3.85546875" style="1" customWidth="1"/>
    <col min="12435" max="12435" width="10.5703125" style="1" customWidth="1"/>
    <col min="12436" max="12436" width="3.85546875" style="1" customWidth="1"/>
    <col min="12437" max="12439" width="14.42578125" style="1" customWidth="1"/>
    <col min="12440" max="12440" width="4.140625" style="1" customWidth="1"/>
    <col min="12441" max="12441" width="15" style="1" customWidth="1"/>
    <col min="12442" max="12443" width="9.140625" style="1" customWidth="1"/>
    <col min="12444" max="12444" width="11.5703125" style="1" customWidth="1"/>
    <col min="12445" max="12445" width="18.140625" style="1" customWidth="1"/>
    <col min="12446" max="12446" width="13.140625" style="1" customWidth="1"/>
    <col min="12447" max="12447" width="12.28515625" style="1" customWidth="1"/>
    <col min="12448" max="12685" width="9.140625" style="1"/>
    <col min="12686" max="12686" width="1.42578125" style="1" customWidth="1"/>
    <col min="12687" max="12687" width="59.5703125" style="1" customWidth="1"/>
    <col min="12688" max="12688" width="9.140625" style="1" customWidth="1"/>
    <col min="12689" max="12690" width="3.85546875" style="1" customWidth="1"/>
    <col min="12691" max="12691" width="10.5703125" style="1" customWidth="1"/>
    <col min="12692" max="12692" width="3.85546875" style="1" customWidth="1"/>
    <col min="12693" max="12695" width="14.42578125" style="1" customWidth="1"/>
    <col min="12696" max="12696" width="4.140625" style="1" customWidth="1"/>
    <col min="12697" max="12697" width="15" style="1" customWidth="1"/>
    <col min="12698" max="12699" width="9.140625" style="1" customWidth="1"/>
    <col min="12700" max="12700" width="11.5703125" style="1" customWidth="1"/>
    <col min="12701" max="12701" width="18.140625" style="1" customWidth="1"/>
    <col min="12702" max="12702" width="13.140625" style="1" customWidth="1"/>
    <col min="12703" max="12703" width="12.28515625" style="1" customWidth="1"/>
    <col min="12704" max="12941" width="9.140625" style="1"/>
    <col min="12942" max="12942" width="1.42578125" style="1" customWidth="1"/>
    <col min="12943" max="12943" width="59.5703125" style="1" customWidth="1"/>
    <col min="12944" max="12944" width="9.140625" style="1" customWidth="1"/>
    <col min="12945" max="12946" width="3.85546875" style="1" customWidth="1"/>
    <col min="12947" max="12947" width="10.5703125" style="1" customWidth="1"/>
    <col min="12948" max="12948" width="3.85546875" style="1" customWidth="1"/>
    <col min="12949" max="12951" width="14.42578125" style="1" customWidth="1"/>
    <col min="12952" max="12952" width="4.140625" style="1" customWidth="1"/>
    <col min="12953" max="12953" width="15" style="1" customWidth="1"/>
    <col min="12954" max="12955" width="9.140625" style="1" customWidth="1"/>
    <col min="12956" max="12956" width="11.5703125" style="1" customWidth="1"/>
    <col min="12957" max="12957" width="18.140625" style="1" customWidth="1"/>
    <col min="12958" max="12958" width="13.140625" style="1" customWidth="1"/>
    <col min="12959" max="12959" width="12.28515625" style="1" customWidth="1"/>
    <col min="12960" max="13197" width="9.140625" style="1"/>
    <col min="13198" max="13198" width="1.42578125" style="1" customWidth="1"/>
    <col min="13199" max="13199" width="59.5703125" style="1" customWidth="1"/>
    <col min="13200" max="13200" width="9.140625" style="1" customWidth="1"/>
    <col min="13201" max="13202" width="3.85546875" style="1" customWidth="1"/>
    <col min="13203" max="13203" width="10.5703125" style="1" customWidth="1"/>
    <col min="13204" max="13204" width="3.85546875" style="1" customWidth="1"/>
    <col min="13205" max="13207" width="14.42578125" style="1" customWidth="1"/>
    <col min="13208" max="13208" width="4.140625" style="1" customWidth="1"/>
    <col min="13209" max="13209" width="15" style="1" customWidth="1"/>
    <col min="13210" max="13211" width="9.140625" style="1" customWidth="1"/>
    <col min="13212" max="13212" width="11.5703125" style="1" customWidth="1"/>
    <col min="13213" max="13213" width="18.140625" style="1" customWidth="1"/>
    <col min="13214" max="13214" width="13.140625" style="1" customWidth="1"/>
    <col min="13215" max="13215" width="12.28515625" style="1" customWidth="1"/>
    <col min="13216" max="13453" width="9.140625" style="1"/>
    <col min="13454" max="13454" width="1.42578125" style="1" customWidth="1"/>
    <col min="13455" max="13455" width="59.5703125" style="1" customWidth="1"/>
    <col min="13456" max="13456" width="9.140625" style="1" customWidth="1"/>
    <col min="13457" max="13458" width="3.85546875" style="1" customWidth="1"/>
    <col min="13459" max="13459" width="10.5703125" style="1" customWidth="1"/>
    <col min="13460" max="13460" width="3.85546875" style="1" customWidth="1"/>
    <col min="13461" max="13463" width="14.42578125" style="1" customWidth="1"/>
    <col min="13464" max="13464" width="4.140625" style="1" customWidth="1"/>
    <col min="13465" max="13465" width="15" style="1" customWidth="1"/>
    <col min="13466" max="13467" width="9.140625" style="1" customWidth="1"/>
    <col min="13468" max="13468" width="11.5703125" style="1" customWidth="1"/>
    <col min="13469" max="13469" width="18.140625" style="1" customWidth="1"/>
    <col min="13470" max="13470" width="13.140625" style="1" customWidth="1"/>
    <col min="13471" max="13471" width="12.28515625" style="1" customWidth="1"/>
    <col min="13472" max="13709" width="9.140625" style="1"/>
    <col min="13710" max="13710" width="1.42578125" style="1" customWidth="1"/>
    <col min="13711" max="13711" width="59.5703125" style="1" customWidth="1"/>
    <col min="13712" max="13712" width="9.140625" style="1" customWidth="1"/>
    <col min="13713" max="13714" width="3.85546875" style="1" customWidth="1"/>
    <col min="13715" max="13715" width="10.5703125" style="1" customWidth="1"/>
    <col min="13716" max="13716" width="3.85546875" style="1" customWidth="1"/>
    <col min="13717" max="13719" width="14.42578125" style="1" customWidth="1"/>
    <col min="13720" max="13720" width="4.140625" style="1" customWidth="1"/>
    <col min="13721" max="13721" width="15" style="1" customWidth="1"/>
    <col min="13722" max="13723" width="9.140625" style="1" customWidth="1"/>
    <col min="13724" max="13724" width="11.5703125" style="1" customWidth="1"/>
    <col min="13725" max="13725" width="18.140625" style="1" customWidth="1"/>
    <col min="13726" max="13726" width="13.140625" style="1" customWidth="1"/>
    <col min="13727" max="13727" width="12.28515625" style="1" customWidth="1"/>
    <col min="13728" max="13965" width="9.140625" style="1"/>
    <col min="13966" max="13966" width="1.42578125" style="1" customWidth="1"/>
    <col min="13967" max="13967" width="59.5703125" style="1" customWidth="1"/>
    <col min="13968" max="13968" width="9.140625" style="1" customWidth="1"/>
    <col min="13969" max="13970" width="3.85546875" style="1" customWidth="1"/>
    <col min="13971" max="13971" width="10.5703125" style="1" customWidth="1"/>
    <col min="13972" max="13972" width="3.85546875" style="1" customWidth="1"/>
    <col min="13973" max="13975" width="14.42578125" style="1" customWidth="1"/>
    <col min="13976" max="13976" width="4.140625" style="1" customWidth="1"/>
    <col min="13977" max="13977" width="15" style="1" customWidth="1"/>
    <col min="13978" max="13979" width="9.140625" style="1" customWidth="1"/>
    <col min="13980" max="13980" width="11.5703125" style="1" customWidth="1"/>
    <col min="13981" max="13981" width="18.140625" style="1" customWidth="1"/>
    <col min="13982" max="13982" width="13.140625" style="1" customWidth="1"/>
    <col min="13983" max="13983" width="12.28515625" style="1" customWidth="1"/>
    <col min="13984" max="14221" width="9.140625" style="1"/>
    <col min="14222" max="14222" width="1.42578125" style="1" customWidth="1"/>
    <col min="14223" max="14223" width="59.5703125" style="1" customWidth="1"/>
    <col min="14224" max="14224" width="9.140625" style="1" customWidth="1"/>
    <col min="14225" max="14226" width="3.85546875" style="1" customWidth="1"/>
    <col min="14227" max="14227" width="10.5703125" style="1" customWidth="1"/>
    <col min="14228" max="14228" width="3.85546875" style="1" customWidth="1"/>
    <col min="14229" max="14231" width="14.42578125" style="1" customWidth="1"/>
    <col min="14232" max="14232" width="4.140625" style="1" customWidth="1"/>
    <col min="14233" max="14233" width="15" style="1" customWidth="1"/>
    <col min="14234" max="14235" width="9.140625" style="1" customWidth="1"/>
    <col min="14236" max="14236" width="11.5703125" style="1" customWidth="1"/>
    <col min="14237" max="14237" width="18.140625" style="1" customWidth="1"/>
    <col min="14238" max="14238" width="13.140625" style="1" customWidth="1"/>
    <col min="14239" max="14239" width="12.28515625" style="1" customWidth="1"/>
    <col min="14240" max="14477" width="9.140625" style="1"/>
    <col min="14478" max="14478" width="1.42578125" style="1" customWidth="1"/>
    <col min="14479" max="14479" width="59.5703125" style="1" customWidth="1"/>
    <col min="14480" max="14480" width="9.140625" style="1" customWidth="1"/>
    <col min="14481" max="14482" width="3.85546875" style="1" customWidth="1"/>
    <col min="14483" max="14483" width="10.5703125" style="1" customWidth="1"/>
    <col min="14484" max="14484" width="3.85546875" style="1" customWidth="1"/>
    <col min="14485" max="14487" width="14.42578125" style="1" customWidth="1"/>
    <col min="14488" max="14488" width="4.140625" style="1" customWidth="1"/>
    <col min="14489" max="14489" width="15" style="1" customWidth="1"/>
    <col min="14490" max="14491" width="9.140625" style="1" customWidth="1"/>
    <col min="14492" max="14492" width="11.5703125" style="1" customWidth="1"/>
    <col min="14493" max="14493" width="18.140625" style="1" customWidth="1"/>
    <col min="14494" max="14494" width="13.140625" style="1" customWidth="1"/>
    <col min="14495" max="14495" width="12.28515625" style="1" customWidth="1"/>
    <col min="14496" max="14733" width="9.140625" style="1"/>
    <col min="14734" max="14734" width="1.42578125" style="1" customWidth="1"/>
    <col min="14735" max="14735" width="59.5703125" style="1" customWidth="1"/>
    <col min="14736" max="14736" width="9.140625" style="1" customWidth="1"/>
    <col min="14737" max="14738" width="3.85546875" style="1" customWidth="1"/>
    <col min="14739" max="14739" width="10.5703125" style="1" customWidth="1"/>
    <col min="14740" max="14740" width="3.85546875" style="1" customWidth="1"/>
    <col min="14741" max="14743" width="14.42578125" style="1" customWidth="1"/>
    <col min="14744" max="14744" width="4.140625" style="1" customWidth="1"/>
    <col min="14745" max="14745" width="15" style="1" customWidth="1"/>
    <col min="14746" max="14747" width="9.140625" style="1" customWidth="1"/>
    <col min="14748" max="14748" width="11.5703125" style="1" customWidth="1"/>
    <col min="14749" max="14749" width="18.140625" style="1" customWidth="1"/>
    <col min="14750" max="14750" width="13.140625" style="1" customWidth="1"/>
    <col min="14751" max="14751" width="12.28515625" style="1" customWidth="1"/>
    <col min="14752" max="14989" width="9.140625" style="1"/>
    <col min="14990" max="14990" width="1.42578125" style="1" customWidth="1"/>
    <col min="14991" max="14991" width="59.5703125" style="1" customWidth="1"/>
    <col min="14992" max="14992" width="9.140625" style="1" customWidth="1"/>
    <col min="14993" max="14994" width="3.85546875" style="1" customWidth="1"/>
    <col min="14995" max="14995" width="10.5703125" style="1" customWidth="1"/>
    <col min="14996" max="14996" width="3.85546875" style="1" customWidth="1"/>
    <col min="14997" max="14999" width="14.42578125" style="1" customWidth="1"/>
    <col min="15000" max="15000" width="4.140625" style="1" customWidth="1"/>
    <col min="15001" max="15001" width="15" style="1" customWidth="1"/>
    <col min="15002" max="15003" width="9.140625" style="1" customWidth="1"/>
    <col min="15004" max="15004" width="11.5703125" style="1" customWidth="1"/>
    <col min="15005" max="15005" width="18.140625" style="1" customWidth="1"/>
    <col min="15006" max="15006" width="13.140625" style="1" customWidth="1"/>
    <col min="15007" max="15007" width="12.28515625" style="1" customWidth="1"/>
    <col min="15008" max="15245" width="9.140625" style="1"/>
    <col min="15246" max="15246" width="1.42578125" style="1" customWidth="1"/>
    <col min="15247" max="15247" width="59.5703125" style="1" customWidth="1"/>
    <col min="15248" max="15248" width="9.140625" style="1" customWidth="1"/>
    <col min="15249" max="15250" width="3.85546875" style="1" customWidth="1"/>
    <col min="15251" max="15251" width="10.5703125" style="1" customWidth="1"/>
    <col min="15252" max="15252" width="3.85546875" style="1" customWidth="1"/>
    <col min="15253" max="15255" width="14.42578125" style="1" customWidth="1"/>
    <col min="15256" max="15256" width="4.140625" style="1" customWidth="1"/>
    <col min="15257" max="15257" width="15" style="1" customWidth="1"/>
    <col min="15258" max="15259" width="9.140625" style="1" customWidth="1"/>
    <col min="15260" max="15260" width="11.5703125" style="1" customWidth="1"/>
    <col min="15261" max="15261" width="18.140625" style="1" customWidth="1"/>
    <col min="15262" max="15262" width="13.140625" style="1" customWidth="1"/>
    <col min="15263" max="15263" width="12.28515625" style="1" customWidth="1"/>
    <col min="15264" max="15501" width="9.140625" style="1"/>
    <col min="15502" max="15502" width="1.42578125" style="1" customWidth="1"/>
    <col min="15503" max="15503" width="59.5703125" style="1" customWidth="1"/>
    <col min="15504" max="15504" width="9.140625" style="1" customWidth="1"/>
    <col min="15505" max="15506" width="3.85546875" style="1" customWidth="1"/>
    <col min="15507" max="15507" width="10.5703125" style="1" customWidth="1"/>
    <col min="15508" max="15508" width="3.85546875" style="1" customWidth="1"/>
    <col min="15509" max="15511" width="14.42578125" style="1" customWidth="1"/>
    <col min="15512" max="15512" width="4.140625" style="1" customWidth="1"/>
    <col min="15513" max="15513" width="15" style="1" customWidth="1"/>
    <col min="15514" max="15515" width="9.140625" style="1" customWidth="1"/>
    <col min="15516" max="15516" width="11.5703125" style="1" customWidth="1"/>
    <col min="15517" max="15517" width="18.140625" style="1" customWidth="1"/>
    <col min="15518" max="15518" width="13.140625" style="1" customWidth="1"/>
    <col min="15519" max="15519" width="12.28515625" style="1" customWidth="1"/>
    <col min="15520" max="15757" width="9.140625" style="1"/>
    <col min="15758" max="15758" width="1.42578125" style="1" customWidth="1"/>
    <col min="15759" max="15759" width="59.5703125" style="1" customWidth="1"/>
    <col min="15760" max="15760" width="9.140625" style="1" customWidth="1"/>
    <col min="15761" max="15762" width="3.85546875" style="1" customWidth="1"/>
    <col min="15763" max="15763" width="10.5703125" style="1" customWidth="1"/>
    <col min="15764" max="15764" width="3.85546875" style="1" customWidth="1"/>
    <col min="15765" max="15767" width="14.42578125" style="1" customWidth="1"/>
    <col min="15768" max="15768" width="4.140625" style="1" customWidth="1"/>
    <col min="15769" max="15769" width="15" style="1" customWidth="1"/>
    <col min="15770" max="15771" width="9.140625" style="1" customWidth="1"/>
    <col min="15772" max="15772" width="11.5703125" style="1" customWidth="1"/>
    <col min="15773" max="15773" width="18.140625" style="1" customWidth="1"/>
    <col min="15774" max="15774" width="13.140625" style="1" customWidth="1"/>
    <col min="15775" max="15775" width="12.28515625" style="1" customWidth="1"/>
    <col min="15776" max="16013" width="9.140625" style="1"/>
    <col min="16014" max="16014" width="1.42578125" style="1" customWidth="1"/>
    <col min="16015" max="16015" width="59.5703125" style="1" customWidth="1"/>
    <col min="16016" max="16016" width="9.140625" style="1" customWidth="1"/>
    <col min="16017" max="16018" width="3.85546875" style="1" customWidth="1"/>
    <col min="16019" max="16019" width="10.5703125" style="1" customWidth="1"/>
    <col min="16020" max="16020" width="3.85546875" style="1" customWidth="1"/>
    <col min="16021" max="16023" width="14.42578125" style="1" customWidth="1"/>
    <col min="16024" max="16024" width="4.140625" style="1" customWidth="1"/>
    <col min="16025" max="16025" width="15" style="1" customWidth="1"/>
    <col min="16026" max="16027" width="9.140625" style="1" customWidth="1"/>
    <col min="16028" max="16028" width="11.5703125" style="1" customWidth="1"/>
    <col min="16029" max="16029" width="18.140625" style="1" customWidth="1"/>
    <col min="16030" max="16030" width="13.140625" style="1" customWidth="1"/>
    <col min="16031" max="16031" width="12.28515625" style="1" customWidth="1"/>
    <col min="16032" max="16384" width="9.140625" style="1"/>
  </cols>
  <sheetData>
    <row r="1" spans="1:15" s="8" customFormat="1" ht="35.25" customHeight="1" x14ac:dyDescent="0.2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5" customFormat="1" ht="18" customHeight="1" x14ac:dyDescent="0.25">
      <c r="A2" s="9"/>
      <c r="B2" s="9"/>
      <c r="C2" s="10"/>
      <c r="D2" s="10"/>
    </row>
    <row r="3" spans="1:15" ht="41.25" customHeight="1" x14ac:dyDescent="0.25">
      <c r="A3" s="26" t="s">
        <v>0</v>
      </c>
      <c r="B3" s="26"/>
      <c r="C3" s="3" t="s">
        <v>1</v>
      </c>
      <c r="D3" s="3" t="s">
        <v>2</v>
      </c>
      <c r="E3" s="11" t="s">
        <v>69</v>
      </c>
      <c r="F3" s="13" t="s">
        <v>71</v>
      </c>
      <c r="G3" s="17" t="s">
        <v>72</v>
      </c>
      <c r="H3" s="17" t="s">
        <v>73</v>
      </c>
      <c r="I3" s="17" t="s">
        <v>74</v>
      </c>
      <c r="J3" s="17" t="s">
        <v>75</v>
      </c>
      <c r="K3" s="13" t="s">
        <v>76</v>
      </c>
      <c r="L3" s="17" t="s">
        <v>79</v>
      </c>
      <c r="M3" s="13" t="s">
        <v>80</v>
      </c>
      <c r="N3" s="13" t="s">
        <v>81</v>
      </c>
      <c r="O3" s="13" t="s">
        <v>70</v>
      </c>
    </row>
    <row r="4" spans="1:15" ht="18" customHeight="1" x14ac:dyDescent="0.25">
      <c r="A4" s="19" t="s">
        <v>3</v>
      </c>
      <c r="B4" s="19"/>
      <c r="C4" s="7" t="s">
        <v>4</v>
      </c>
      <c r="D4" s="7"/>
      <c r="E4" s="14">
        <f>E6+E7+E8+E9+E10+E11+E12+E5</f>
        <v>40636097</v>
      </c>
      <c r="F4" s="14">
        <f t="shared" ref="F4:N4" si="0">F6+F7+F8+F9+F10+F11+F12+F5</f>
        <v>1423800</v>
      </c>
      <c r="G4" s="14">
        <f t="shared" si="0"/>
        <v>5060000</v>
      </c>
      <c r="H4" s="14">
        <f t="shared" si="0"/>
        <v>346958</v>
      </c>
      <c r="I4" s="14">
        <f t="shared" si="0"/>
        <v>-158500</v>
      </c>
      <c r="J4" s="14">
        <f t="shared" si="0"/>
        <v>247480</v>
      </c>
      <c r="K4" s="14">
        <f t="shared" si="0"/>
        <v>256610</v>
      </c>
      <c r="L4" s="14">
        <f t="shared" si="0"/>
        <v>0</v>
      </c>
      <c r="M4" s="14">
        <f t="shared" si="0"/>
        <v>-325818</v>
      </c>
      <c r="N4" s="14">
        <f t="shared" si="0"/>
        <v>586923</v>
      </c>
      <c r="O4" s="14">
        <f>E4+F4+G4+H4+I4+J4+K4+L4+M4+N4</f>
        <v>48073550</v>
      </c>
    </row>
    <row r="5" spans="1:15" ht="48.75" customHeight="1" x14ac:dyDescent="0.25">
      <c r="A5" s="24" t="s">
        <v>67</v>
      </c>
      <c r="B5" s="25"/>
      <c r="C5" s="7" t="s">
        <v>4</v>
      </c>
      <c r="D5" s="7" t="s">
        <v>5</v>
      </c>
      <c r="E5" s="14">
        <v>440839</v>
      </c>
      <c r="F5" s="14"/>
      <c r="G5" s="14"/>
      <c r="H5" s="14"/>
      <c r="I5" s="14"/>
      <c r="J5" s="14"/>
      <c r="K5" s="14"/>
      <c r="L5" s="14"/>
      <c r="M5" s="14"/>
      <c r="N5" s="14"/>
      <c r="O5" s="14">
        <f>E5+F5+G5+H5+I5+J5+K5+L5+M5+N5</f>
        <v>440839</v>
      </c>
    </row>
    <row r="6" spans="1:15" ht="67.5" customHeight="1" x14ac:dyDescent="0.25">
      <c r="A6" s="19" t="s">
        <v>6</v>
      </c>
      <c r="B6" s="19"/>
      <c r="C6" s="7" t="s">
        <v>4</v>
      </c>
      <c r="D6" s="7" t="s">
        <v>7</v>
      </c>
      <c r="E6" s="14">
        <v>1149784</v>
      </c>
      <c r="F6" s="14">
        <v>73000</v>
      </c>
      <c r="G6" s="14"/>
      <c r="H6" s="14"/>
      <c r="I6" s="14"/>
      <c r="J6" s="14"/>
      <c r="K6" s="14"/>
      <c r="L6" s="14"/>
      <c r="M6" s="14"/>
      <c r="N6" s="14"/>
      <c r="O6" s="14">
        <f t="shared" ref="O6:O51" si="1">E6+F6+G6+H6+I6+J6+K6+L6+M6+N6</f>
        <v>1222784</v>
      </c>
    </row>
    <row r="7" spans="1:15" ht="63" customHeight="1" x14ac:dyDescent="0.25">
      <c r="A7" s="19" t="s">
        <v>8</v>
      </c>
      <c r="B7" s="19"/>
      <c r="C7" s="7" t="s">
        <v>4</v>
      </c>
      <c r="D7" s="7" t="s">
        <v>9</v>
      </c>
      <c r="E7" s="14">
        <v>24910746</v>
      </c>
      <c r="F7" s="14">
        <v>1350800</v>
      </c>
      <c r="G7" s="14">
        <v>5060000</v>
      </c>
      <c r="H7" s="14"/>
      <c r="I7" s="14"/>
      <c r="J7" s="14"/>
      <c r="K7" s="14"/>
      <c r="L7" s="14"/>
      <c r="M7" s="14">
        <v>-26426</v>
      </c>
      <c r="N7" s="14">
        <v>425215</v>
      </c>
      <c r="O7" s="14">
        <f t="shared" si="1"/>
        <v>31720335</v>
      </c>
    </row>
    <row r="8" spans="1:15" ht="19.5" customHeight="1" x14ac:dyDescent="0.25">
      <c r="A8" s="24" t="s">
        <v>10</v>
      </c>
      <c r="B8" s="25"/>
      <c r="C8" s="7" t="s">
        <v>4</v>
      </c>
      <c r="D8" s="7" t="s">
        <v>11</v>
      </c>
      <c r="E8" s="14">
        <v>13280</v>
      </c>
      <c r="F8" s="14"/>
      <c r="G8" s="14"/>
      <c r="H8" s="14"/>
      <c r="I8" s="14"/>
      <c r="J8" s="14"/>
      <c r="K8" s="14"/>
      <c r="L8" s="14"/>
      <c r="M8" s="14"/>
      <c r="N8" s="14"/>
      <c r="O8" s="14">
        <f t="shared" si="1"/>
        <v>13280</v>
      </c>
    </row>
    <row r="9" spans="1:15" ht="47.25" customHeight="1" x14ac:dyDescent="0.25">
      <c r="A9" s="19" t="s">
        <v>12</v>
      </c>
      <c r="B9" s="19"/>
      <c r="C9" s="7" t="s">
        <v>4</v>
      </c>
      <c r="D9" s="7" t="s">
        <v>13</v>
      </c>
      <c r="E9" s="14">
        <v>7160785</v>
      </c>
      <c r="F9" s="14"/>
      <c r="G9" s="14"/>
      <c r="H9" s="14"/>
      <c r="I9" s="14"/>
      <c r="J9" s="14"/>
      <c r="K9" s="14"/>
      <c r="L9" s="14"/>
      <c r="M9" s="14">
        <v>227154</v>
      </c>
      <c r="N9" s="14">
        <v>140616</v>
      </c>
      <c r="O9" s="14">
        <f t="shared" si="1"/>
        <v>7528555</v>
      </c>
    </row>
    <row r="10" spans="1:15" ht="22.5" customHeight="1" x14ac:dyDescent="0.25">
      <c r="A10" s="24" t="s">
        <v>58</v>
      </c>
      <c r="B10" s="25"/>
      <c r="C10" s="7" t="s">
        <v>4</v>
      </c>
      <c r="D10" s="7" t="s">
        <v>14</v>
      </c>
      <c r="E10" s="14">
        <v>0</v>
      </c>
      <c r="F10" s="14"/>
      <c r="G10" s="14"/>
      <c r="H10" s="14"/>
      <c r="I10" s="14"/>
      <c r="J10" s="14"/>
      <c r="K10" s="14">
        <v>7250</v>
      </c>
      <c r="L10" s="14"/>
      <c r="M10" s="14"/>
      <c r="N10" s="14"/>
      <c r="O10" s="14">
        <f t="shared" si="1"/>
        <v>7250</v>
      </c>
    </row>
    <row r="11" spans="1:15" ht="20.25" customHeight="1" x14ac:dyDescent="0.25">
      <c r="A11" s="19" t="s">
        <v>59</v>
      </c>
      <c r="B11" s="19"/>
      <c r="C11" s="7" t="s">
        <v>4</v>
      </c>
      <c r="D11" s="7" t="s">
        <v>15</v>
      </c>
      <c r="E11" s="14">
        <v>200000</v>
      </c>
      <c r="F11" s="14"/>
      <c r="G11" s="14"/>
      <c r="H11" s="14">
        <v>-17000</v>
      </c>
      <c r="I11" s="14">
        <v>-158500</v>
      </c>
      <c r="J11" s="14">
        <v>-19800</v>
      </c>
      <c r="K11" s="14">
        <v>196000</v>
      </c>
      <c r="L11" s="14"/>
      <c r="M11" s="14">
        <v>-189014</v>
      </c>
      <c r="N11" s="14"/>
      <c r="O11" s="14">
        <f t="shared" si="1"/>
        <v>11686</v>
      </c>
    </row>
    <row r="12" spans="1:15" ht="20.25" customHeight="1" x14ac:dyDescent="0.25">
      <c r="A12" s="19" t="s">
        <v>16</v>
      </c>
      <c r="B12" s="19"/>
      <c r="C12" s="7" t="s">
        <v>4</v>
      </c>
      <c r="D12" s="7" t="s">
        <v>17</v>
      </c>
      <c r="E12" s="14">
        <v>6760663</v>
      </c>
      <c r="F12" s="14"/>
      <c r="G12" s="14"/>
      <c r="H12" s="14">
        <v>363958</v>
      </c>
      <c r="I12" s="14"/>
      <c r="J12" s="14">
        <v>267280</v>
      </c>
      <c r="K12" s="14">
        <v>53360</v>
      </c>
      <c r="L12" s="14"/>
      <c r="M12" s="14">
        <v>-337532</v>
      </c>
      <c r="N12" s="14">
        <v>21092</v>
      </c>
      <c r="O12" s="14">
        <f t="shared" si="1"/>
        <v>7128821</v>
      </c>
    </row>
    <row r="13" spans="1:15" s="4" customFormat="1" ht="20.25" customHeight="1" x14ac:dyDescent="0.25">
      <c r="A13" s="19" t="s">
        <v>18</v>
      </c>
      <c r="B13" s="19"/>
      <c r="C13" s="7" t="s">
        <v>5</v>
      </c>
      <c r="D13" s="7"/>
      <c r="E13" s="14">
        <f t="shared" ref="E13:N13" si="2">E14</f>
        <v>1132305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67639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4">
        <f t="shared" si="1"/>
        <v>1199944</v>
      </c>
    </row>
    <row r="14" spans="1:15" ht="30" customHeight="1" x14ac:dyDescent="0.25">
      <c r="A14" s="27" t="s">
        <v>19</v>
      </c>
      <c r="B14" s="27"/>
      <c r="C14" s="7" t="s">
        <v>5</v>
      </c>
      <c r="D14" s="7" t="s">
        <v>7</v>
      </c>
      <c r="E14" s="14">
        <v>1132305</v>
      </c>
      <c r="F14" s="14"/>
      <c r="G14" s="14"/>
      <c r="H14" s="14"/>
      <c r="I14" s="14"/>
      <c r="J14" s="14"/>
      <c r="K14" s="14">
        <v>67639</v>
      </c>
      <c r="L14" s="14"/>
      <c r="M14" s="14"/>
      <c r="N14" s="14"/>
      <c r="O14" s="14">
        <f t="shared" si="1"/>
        <v>1199944</v>
      </c>
    </row>
    <row r="15" spans="1:15" ht="30.75" customHeight="1" x14ac:dyDescent="0.25">
      <c r="A15" s="19" t="s">
        <v>20</v>
      </c>
      <c r="B15" s="19"/>
      <c r="C15" s="7" t="s">
        <v>7</v>
      </c>
      <c r="D15" s="7"/>
      <c r="E15" s="14">
        <f>E16+E18+E17</f>
        <v>2782378</v>
      </c>
      <c r="F15" s="14">
        <f t="shared" ref="F15:N15" si="3">F16+F18+F17</f>
        <v>0</v>
      </c>
      <c r="G15" s="14">
        <f t="shared" si="3"/>
        <v>42112.99</v>
      </c>
      <c r="H15" s="14">
        <f t="shared" si="3"/>
        <v>17000</v>
      </c>
      <c r="I15" s="14">
        <f t="shared" si="3"/>
        <v>8500</v>
      </c>
      <c r="J15" s="14">
        <f t="shared" si="3"/>
        <v>8500</v>
      </c>
      <c r="K15" s="14">
        <f t="shared" si="3"/>
        <v>98781.92</v>
      </c>
      <c r="L15" s="14">
        <f t="shared" si="3"/>
        <v>80032</v>
      </c>
      <c r="M15" s="14">
        <f t="shared" si="3"/>
        <v>146214</v>
      </c>
      <c r="N15" s="14">
        <f t="shared" si="3"/>
        <v>0</v>
      </c>
      <c r="O15" s="14">
        <f t="shared" si="1"/>
        <v>3183518.91</v>
      </c>
    </row>
    <row r="16" spans="1:15" ht="48" customHeight="1" x14ac:dyDescent="0.25">
      <c r="A16" s="19" t="s">
        <v>21</v>
      </c>
      <c r="B16" s="19"/>
      <c r="C16" s="7" t="s">
        <v>7</v>
      </c>
      <c r="D16" s="7" t="s">
        <v>22</v>
      </c>
      <c r="E16" s="14">
        <v>2748378</v>
      </c>
      <c r="F16" s="14"/>
      <c r="G16" s="14">
        <v>42112.99</v>
      </c>
      <c r="H16" s="14"/>
      <c r="I16" s="14"/>
      <c r="J16" s="14"/>
      <c r="K16" s="14">
        <v>94781.92</v>
      </c>
      <c r="L16" s="14">
        <v>34032</v>
      </c>
      <c r="M16" s="14"/>
      <c r="N16" s="14"/>
      <c r="O16" s="14">
        <f t="shared" si="1"/>
        <v>2919304.91</v>
      </c>
    </row>
    <row r="17" spans="1:15" ht="21" customHeight="1" x14ac:dyDescent="0.25">
      <c r="A17" s="24" t="s">
        <v>60</v>
      </c>
      <c r="B17" s="25"/>
      <c r="C17" s="7" t="s">
        <v>7</v>
      </c>
      <c r="D17" s="7" t="s">
        <v>41</v>
      </c>
      <c r="E17" s="14">
        <v>0</v>
      </c>
      <c r="F17" s="14"/>
      <c r="G17" s="14"/>
      <c r="H17" s="14">
        <v>17000</v>
      </c>
      <c r="I17" s="14">
        <v>8500</v>
      </c>
      <c r="J17" s="14">
        <v>8500</v>
      </c>
      <c r="K17" s="14">
        <v>4000</v>
      </c>
      <c r="L17" s="14"/>
      <c r="M17" s="14">
        <v>146214</v>
      </c>
      <c r="N17" s="14"/>
      <c r="O17" s="14">
        <f t="shared" si="1"/>
        <v>184214</v>
      </c>
    </row>
    <row r="18" spans="1:15" ht="38.25" customHeight="1" x14ac:dyDescent="0.25">
      <c r="A18" s="24" t="s">
        <v>61</v>
      </c>
      <c r="B18" s="25"/>
      <c r="C18" s="7" t="s">
        <v>7</v>
      </c>
      <c r="D18" s="7" t="s">
        <v>49</v>
      </c>
      <c r="E18" s="14">
        <v>34000</v>
      </c>
      <c r="F18" s="14"/>
      <c r="G18" s="14"/>
      <c r="H18" s="14"/>
      <c r="I18" s="14"/>
      <c r="J18" s="14"/>
      <c r="K18" s="14"/>
      <c r="L18" s="14">
        <v>46000</v>
      </c>
      <c r="M18" s="14"/>
      <c r="N18" s="14"/>
      <c r="O18" s="14">
        <f t="shared" si="1"/>
        <v>80000</v>
      </c>
    </row>
    <row r="19" spans="1:15" ht="21" customHeight="1" x14ac:dyDescent="0.25">
      <c r="A19" s="19" t="s">
        <v>23</v>
      </c>
      <c r="B19" s="19"/>
      <c r="C19" s="7" t="s">
        <v>9</v>
      </c>
      <c r="D19" s="7"/>
      <c r="E19" s="14">
        <f>E20+E21+E22+E23</f>
        <v>19825248.039999999</v>
      </c>
      <c r="F19" s="14">
        <f t="shared" ref="F19:N19" si="4">F20+F21+F22+F23</f>
        <v>2069589.6</v>
      </c>
      <c r="G19" s="14">
        <f t="shared" si="4"/>
        <v>0</v>
      </c>
      <c r="H19" s="14">
        <f t="shared" si="4"/>
        <v>1731200</v>
      </c>
      <c r="I19" s="14">
        <f t="shared" si="4"/>
        <v>3938182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134200</v>
      </c>
      <c r="N19" s="14">
        <f t="shared" si="4"/>
        <v>0</v>
      </c>
      <c r="O19" s="14">
        <f t="shared" si="1"/>
        <v>27698419.640000001</v>
      </c>
    </row>
    <row r="20" spans="1:15" ht="21" customHeight="1" x14ac:dyDescent="0.25">
      <c r="A20" s="19" t="s">
        <v>24</v>
      </c>
      <c r="B20" s="19"/>
      <c r="C20" s="7" t="s">
        <v>9</v>
      </c>
      <c r="D20" s="7" t="s">
        <v>11</v>
      </c>
      <c r="E20" s="14">
        <v>10474.040000000001</v>
      </c>
      <c r="F20" s="14"/>
      <c r="G20" s="14"/>
      <c r="H20" s="14"/>
      <c r="I20" s="14"/>
      <c r="J20" s="14"/>
      <c r="K20" s="14"/>
      <c r="L20" s="14"/>
      <c r="M20" s="14"/>
      <c r="N20" s="14"/>
      <c r="O20" s="14">
        <f t="shared" si="1"/>
        <v>10474.040000000001</v>
      </c>
    </row>
    <row r="21" spans="1:15" ht="21" customHeight="1" x14ac:dyDescent="0.25">
      <c r="A21" s="19" t="s">
        <v>54</v>
      </c>
      <c r="B21" s="19"/>
      <c r="C21" s="7" t="s">
        <v>9</v>
      </c>
      <c r="D21" s="7" t="s">
        <v>37</v>
      </c>
      <c r="E21" s="14">
        <v>4353000</v>
      </c>
      <c r="F21" s="14"/>
      <c r="G21" s="14"/>
      <c r="H21" s="14"/>
      <c r="I21" s="14">
        <v>3938182</v>
      </c>
      <c r="J21" s="14"/>
      <c r="K21" s="14"/>
      <c r="L21" s="14"/>
      <c r="M21" s="14"/>
      <c r="N21" s="14"/>
      <c r="O21" s="14">
        <f t="shared" si="1"/>
        <v>8291182</v>
      </c>
    </row>
    <row r="22" spans="1:15" ht="21" customHeight="1" x14ac:dyDescent="0.25">
      <c r="A22" s="19" t="s">
        <v>25</v>
      </c>
      <c r="B22" s="19"/>
      <c r="C22" s="7" t="s">
        <v>9</v>
      </c>
      <c r="D22" s="7" t="s">
        <v>22</v>
      </c>
      <c r="E22" s="14">
        <v>14674000</v>
      </c>
      <c r="F22" s="14">
        <v>2069589.6</v>
      </c>
      <c r="G22" s="14"/>
      <c r="H22" s="14"/>
      <c r="I22" s="14"/>
      <c r="J22" s="14"/>
      <c r="K22" s="14"/>
      <c r="L22" s="14"/>
      <c r="M22" s="14"/>
      <c r="N22" s="14"/>
      <c r="O22" s="14">
        <f t="shared" si="1"/>
        <v>16743589.6</v>
      </c>
    </row>
    <row r="23" spans="1:15" ht="20.25" customHeight="1" x14ac:dyDescent="0.25">
      <c r="A23" s="19" t="s">
        <v>26</v>
      </c>
      <c r="B23" s="19"/>
      <c r="C23" s="7" t="s">
        <v>9</v>
      </c>
      <c r="D23" s="7" t="s">
        <v>27</v>
      </c>
      <c r="E23" s="14">
        <v>787774</v>
      </c>
      <c r="F23" s="14"/>
      <c r="G23" s="14"/>
      <c r="H23" s="14">
        <v>1731200</v>
      </c>
      <c r="I23" s="14"/>
      <c r="J23" s="14"/>
      <c r="K23" s="14"/>
      <c r="L23" s="14"/>
      <c r="M23" s="14">
        <v>134200</v>
      </c>
      <c r="N23" s="14"/>
      <c r="O23" s="14">
        <f t="shared" si="1"/>
        <v>2653174</v>
      </c>
    </row>
    <row r="24" spans="1:15" ht="20.25" customHeight="1" x14ac:dyDescent="0.25">
      <c r="A24" s="21" t="s">
        <v>28</v>
      </c>
      <c r="B24" s="22"/>
      <c r="C24" s="18" t="s">
        <v>11</v>
      </c>
      <c r="D24" s="18"/>
      <c r="E24" s="14">
        <f>E25+E26+E27</f>
        <v>1183830</v>
      </c>
      <c r="F24" s="14">
        <f t="shared" ref="F24:N24" si="5">F25+F26+F27</f>
        <v>0</v>
      </c>
      <c r="G24" s="14">
        <f t="shared" si="5"/>
        <v>352254.8</v>
      </c>
      <c r="H24" s="14">
        <f t="shared" si="5"/>
        <v>36784</v>
      </c>
      <c r="I24" s="14">
        <f t="shared" si="5"/>
        <v>30600</v>
      </c>
      <c r="J24" s="14">
        <f t="shared" si="5"/>
        <v>189532</v>
      </c>
      <c r="K24" s="14">
        <f t="shared" si="5"/>
        <v>740361.66</v>
      </c>
      <c r="L24" s="14">
        <f t="shared" si="5"/>
        <v>0</v>
      </c>
      <c r="M24" s="14">
        <f t="shared" si="5"/>
        <v>20000</v>
      </c>
      <c r="N24" s="14">
        <f t="shared" si="5"/>
        <v>0</v>
      </c>
      <c r="O24" s="14">
        <f t="shared" si="1"/>
        <v>2553362.46</v>
      </c>
    </row>
    <row r="25" spans="1:15" ht="20.25" customHeight="1" x14ac:dyDescent="0.25">
      <c r="A25" s="23" t="s">
        <v>29</v>
      </c>
      <c r="B25" s="23"/>
      <c r="C25" s="18" t="s">
        <v>11</v>
      </c>
      <c r="D25" s="18" t="s">
        <v>4</v>
      </c>
      <c r="E25" s="14">
        <v>0</v>
      </c>
      <c r="F25" s="14"/>
      <c r="G25" s="14">
        <v>58588.2</v>
      </c>
      <c r="H25" s="14"/>
      <c r="I25" s="14"/>
      <c r="J25" s="14"/>
      <c r="K25" s="14"/>
      <c r="L25" s="14"/>
      <c r="M25" s="14"/>
      <c r="N25" s="14"/>
      <c r="O25" s="14">
        <f t="shared" si="1"/>
        <v>58588.2</v>
      </c>
    </row>
    <row r="26" spans="1:15" ht="20.25" customHeight="1" x14ac:dyDescent="0.25">
      <c r="A26" s="21" t="s">
        <v>30</v>
      </c>
      <c r="B26" s="22"/>
      <c r="C26" s="18" t="s">
        <v>11</v>
      </c>
      <c r="D26" s="18" t="s">
        <v>5</v>
      </c>
      <c r="E26" s="14">
        <v>1183830</v>
      </c>
      <c r="F26" s="14"/>
      <c r="G26" s="14">
        <v>293666.59999999998</v>
      </c>
      <c r="H26" s="14">
        <v>36784</v>
      </c>
      <c r="I26" s="14">
        <v>30600</v>
      </c>
      <c r="J26" s="14">
        <v>189532</v>
      </c>
      <c r="K26" s="14">
        <v>740361.66</v>
      </c>
      <c r="L26" s="14"/>
      <c r="M26" s="14">
        <v>20000</v>
      </c>
      <c r="N26" s="14"/>
      <c r="O26" s="14">
        <f t="shared" si="1"/>
        <v>2494774.2600000002</v>
      </c>
    </row>
    <row r="27" spans="1:15" ht="20.25" customHeight="1" x14ac:dyDescent="0.25">
      <c r="A27" s="21" t="s">
        <v>62</v>
      </c>
      <c r="B27" s="22"/>
      <c r="C27" s="18" t="s">
        <v>11</v>
      </c>
      <c r="D27" s="18" t="s">
        <v>7</v>
      </c>
      <c r="E27" s="14"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14">
        <f t="shared" si="1"/>
        <v>0</v>
      </c>
    </row>
    <row r="28" spans="1:15" ht="20.25" customHeight="1" x14ac:dyDescent="0.25">
      <c r="A28" s="21" t="s">
        <v>63</v>
      </c>
      <c r="B28" s="22"/>
      <c r="C28" s="18" t="s">
        <v>13</v>
      </c>
      <c r="D28" s="18"/>
      <c r="E28" s="14">
        <f>E29</f>
        <v>0</v>
      </c>
      <c r="F28" s="14">
        <f t="shared" ref="F28:N28" si="6">F29</f>
        <v>69592</v>
      </c>
      <c r="G28" s="14">
        <f t="shared" si="6"/>
        <v>0</v>
      </c>
      <c r="H28" s="14">
        <f t="shared" si="6"/>
        <v>0</v>
      </c>
      <c r="I28" s="14">
        <f t="shared" si="6"/>
        <v>0</v>
      </c>
      <c r="J28" s="14">
        <f t="shared" si="6"/>
        <v>0</v>
      </c>
      <c r="K28" s="14">
        <f t="shared" si="6"/>
        <v>0</v>
      </c>
      <c r="L28" s="14">
        <f t="shared" si="6"/>
        <v>0</v>
      </c>
      <c r="M28" s="14">
        <f t="shared" si="6"/>
        <v>0</v>
      </c>
      <c r="N28" s="14">
        <f t="shared" si="6"/>
        <v>0</v>
      </c>
      <c r="O28" s="14">
        <f t="shared" si="1"/>
        <v>69592</v>
      </c>
    </row>
    <row r="29" spans="1:15" ht="20.25" customHeight="1" x14ac:dyDescent="0.25">
      <c r="A29" s="21" t="s">
        <v>64</v>
      </c>
      <c r="B29" s="22"/>
      <c r="C29" s="18" t="s">
        <v>13</v>
      </c>
      <c r="D29" s="18" t="s">
        <v>11</v>
      </c>
      <c r="E29" s="14">
        <v>0</v>
      </c>
      <c r="F29" s="14">
        <v>69592</v>
      </c>
      <c r="G29" s="14"/>
      <c r="H29" s="14"/>
      <c r="I29" s="14"/>
      <c r="J29" s="14"/>
      <c r="K29" s="14"/>
      <c r="L29" s="14"/>
      <c r="M29" s="14"/>
      <c r="N29" s="14"/>
      <c r="O29" s="14">
        <f t="shared" si="1"/>
        <v>69592</v>
      </c>
    </row>
    <row r="30" spans="1:15" ht="20.25" customHeight="1" x14ac:dyDescent="0.25">
      <c r="A30" s="19" t="s">
        <v>31</v>
      </c>
      <c r="B30" s="19"/>
      <c r="C30" s="7" t="s">
        <v>14</v>
      </c>
      <c r="D30" s="7"/>
      <c r="E30" s="14">
        <f>E31+E32+E33+E34+E35</f>
        <v>360081970.30000001</v>
      </c>
      <c r="F30" s="14">
        <f t="shared" ref="F30:N30" si="7">F31+F32+F33+F34+F35</f>
        <v>680788</v>
      </c>
      <c r="G30" s="14">
        <f t="shared" si="7"/>
        <v>533334.93000000005</v>
      </c>
      <c r="H30" s="14">
        <f t="shared" si="7"/>
        <v>0</v>
      </c>
      <c r="I30" s="14">
        <f t="shared" si="7"/>
        <v>0</v>
      </c>
      <c r="J30" s="14">
        <f t="shared" si="7"/>
        <v>0</v>
      </c>
      <c r="K30" s="14">
        <f t="shared" si="7"/>
        <v>10027925</v>
      </c>
      <c r="L30" s="14">
        <f t="shared" si="7"/>
        <v>0</v>
      </c>
      <c r="M30" s="14">
        <f t="shared" si="7"/>
        <v>-7071547.9200000009</v>
      </c>
      <c r="N30" s="14">
        <f t="shared" si="7"/>
        <v>-1281266</v>
      </c>
      <c r="O30" s="14">
        <f t="shared" si="1"/>
        <v>362971204.31</v>
      </c>
    </row>
    <row r="31" spans="1:15" ht="20.25" customHeight="1" x14ac:dyDescent="0.25">
      <c r="A31" s="19" t="s">
        <v>32</v>
      </c>
      <c r="B31" s="19"/>
      <c r="C31" s="7" t="s">
        <v>14</v>
      </c>
      <c r="D31" s="7" t="s">
        <v>4</v>
      </c>
      <c r="E31" s="14">
        <v>91782127</v>
      </c>
      <c r="F31" s="14">
        <v>34043</v>
      </c>
      <c r="G31" s="14"/>
      <c r="H31" s="14"/>
      <c r="I31" s="14"/>
      <c r="J31" s="14"/>
      <c r="K31" s="14">
        <v>-544078.06000000006</v>
      </c>
      <c r="L31" s="14"/>
      <c r="M31" s="14">
        <v>-6821865.5800000001</v>
      </c>
      <c r="N31" s="14"/>
      <c r="O31" s="14">
        <f t="shared" si="1"/>
        <v>84450226.359999999</v>
      </c>
    </row>
    <row r="32" spans="1:15" ht="20.25" customHeight="1" x14ac:dyDescent="0.25">
      <c r="A32" s="19" t="s">
        <v>33</v>
      </c>
      <c r="B32" s="19"/>
      <c r="C32" s="7" t="s">
        <v>14</v>
      </c>
      <c r="D32" s="7" t="s">
        <v>5</v>
      </c>
      <c r="E32" s="14">
        <v>206812543.30000001</v>
      </c>
      <c r="F32" s="14">
        <v>547198</v>
      </c>
      <c r="G32" s="14">
        <v>533334.93000000005</v>
      </c>
      <c r="H32" s="14"/>
      <c r="I32" s="14"/>
      <c r="J32" s="14"/>
      <c r="K32" s="14">
        <v>10217705.75</v>
      </c>
      <c r="L32" s="14"/>
      <c r="M32" s="14">
        <v>-417382.82</v>
      </c>
      <c r="N32" s="14">
        <v>-1080000</v>
      </c>
      <c r="O32" s="14">
        <f t="shared" si="1"/>
        <v>216613399.16000003</v>
      </c>
    </row>
    <row r="33" spans="1:15" ht="20.25" customHeight="1" x14ac:dyDescent="0.25">
      <c r="A33" s="19" t="s">
        <v>55</v>
      </c>
      <c r="B33" s="19"/>
      <c r="C33" s="7" t="s">
        <v>14</v>
      </c>
      <c r="D33" s="18" t="s">
        <v>7</v>
      </c>
      <c r="E33" s="14">
        <v>16469348</v>
      </c>
      <c r="F33" s="14">
        <v>99547</v>
      </c>
      <c r="G33" s="14"/>
      <c r="H33" s="14"/>
      <c r="I33" s="14"/>
      <c r="J33" s="14"/>
      <c r="K33" s="14">
        <v>300891.71000000002</v>
      </c>
      <c r="L33" s="14"/>
      <c r="M33" s="14">
        <v>98772.46</v>
      </c>
      <c r="N33" s="14"/>
      <c r="O33" s="14">
        <f t="shared" si="1"/>
        <v>16968559.170000002</v>
      </c>
    </row>
    <row r="34" spans="1:15" ht="20.25" customHeight="1" x14ac:dyDescent="0.25">
      <c r="A34" s="19" t="s">
        <v>34</v>
      </c>
      <c r="B34" s="19"/>
      <c r="C34" s="7" t="s">
        <v>14</v>
      </c>
      <c r="D34" s="7" t="s">
        <v>14</v>
      </c>
      <c r="E34" s="14">
        <v>798000</v>
      </c>
      <c r="F34" s="14"/>
      <c r="G34" s="14"/>
      <c r="H34" s="14"/>
      <c r="I34" s="14"/>
      <c r="J34" s="14"/>
      <c r="K34" s="14">
        <v>-240382.98</v>
      </c>
      <c r="L34" s="14"/>
      <c r="M34" s="14"/>
      <c r="N34" s="14"/>
      <c r="O34" s="14">
        <f t="shared" si="1"/>
        <v>557617.02</v>
      </c>
    </row>
    <row r="35" spans="1:15" ht="20.25" customHeight="1" x14ac:dyDescent="0.25">
      <c r="A35" s="19" t="s">
        <v>35</v>
      </c>
      <c r="B35" s="19"/>
      <c r="C35" s="7" t="s">
        <v>14</v>
      </c>
      <c r="D35" s="7" t="s">
        <v>22</v>
      </c>
      <c r="E35" s="14">
        <v>44219952</v>
      </c>
      <c r="F35" s="14"/>
      <c r="G35" s="14"/>
      <c r="H35" s="14"/>
      <c r="I35" s="14"/>
      <c r="J35" s="14"/>
      <c r="K35" s="14">
        <v>293788.58</v>
      </c>
      <c r="L35" s="14"/>
      <c r="M35" s="14">
        <v>68928.02</v>
      </c>
      <c r="N35" s="14">
        <v>-201266</v>
      </c>
      <c r="O35" s="14">
        <f t="shared" si="1"/>
        <v>44381402.600000001</v>
      </c>
    </row>
    <row r="36" spans="1:15" ht="20.25" customHeight="1" x14ac:dyDescent="0.25">
      <c r="A36" s="19" t="s">
        <v>36</v>
      </c>
      <c r="B36" s="19"/>
      <c r="C36" s="7" t="s">
        <v>37</v>
      </c>
      <c r="D36" s="7"/>
      <c r="E36" s="14">
        <f>E37+E38</f>
        <v>32986342</v>
      </c>
      <c r="F36" s="14">
        <f t="shared" ref="F36:N36" si="8">F37+F38</f>
        <v>140426</v>
      </c>
      <c r="G36" s="14">
        <f t="shared" si="8"/>
        <v>2491255</v>
      </c>
      <c r="H36" s="14">
        <f t="shared" si="8"/>
        <v>56001</v>
      </c>
      <c r="I36" s="14">
        <f t="shared" si="8"/>
        <v>0</v>
      </c>
      <c r="J36" s="14">
        <f t="shared" si="8"/>
        <v>0</v>
      </c>
      <c r="K36" s="14">
        <f t="shared" si="8"/>
        <v>126940.6</v>
      </c>
      <c r="L36" s="14">
        <f t="shared" si="8"/>
        <v>100000</v>
      </c>
      <c r="M36" s="14">
        <f t="shared" si="8"/>
        <v>-197800</v>
      </c>
      <c r="N36" s="14">
        <f t="shared" si="8"/>
        <v>0</v>
      </c>
      <c r="O36" s="14">
        <f t="shared" si="1"/>
        <v>35703164.600000001</v>
      </c>
    </row>
    <row r="37" spans="1:15" ht="20.25" customHeight="1" x14ac:dyDescent="0.25">
      <c r="A37" s="19" t="s">
        <v>38</v>
      </c>
      <c r="B37" s="19"/>
      <c r="C37" s="7" t="s">
        <v>37</v>
      </c>
      <c r="D37" s="7" t="s">
        <v>4</v>
      </c>
      <c r="E37" s="14">
        <v>32838742</v>
      </c>
      <c r="F37" s="14">
        <v>140426</v>
      </c>
      <c r="G37" s="14">
        <v>2491255</v>
      </c>
      <c r="H37" s="14">
        <v>56001</v>
      </c>
      <c r="I37" s="14"/>
      <c r="J37" s="14"/>
      <c r="K37" s="14">
        <v>126940.6</v>
      </c>
      <c r="L37" s="14">
        <v>100000</v>
      </c>
      <c r="M37" s="14">
        <v>-208000</v>
      </c>
      <c r="N37" s="14"/>
      <c r="O37" s="14">
        <f t="shared" si="1"/>
        <v>35545364.600000001</v>
      </c>
    </row>
    <row r="38" spans="1:15" ht="20.25" customHeight="1" x14ac:dyDescent="0.25">
      <c r="A38" s="19" t="s">
        <v>39</v>
      </c>
      <c r="B38" s="19"/>
      <c r="C38" s="7" t="s">
        <v>37</v>
      </c>
      <c r="D38" s="7" t="s">
        <v>9</v>
      </c>
      <c r="E38" s="14">
        <v>147600</v>
      </c>
      <c r="F38" s="14"/>
      <c r="G38" s="14"/>
      <c r="H38" s="14"/>
      <c r="I38" s="14"/>
      <c r="J38" s="14"/>
      <c r="K38" s="14"/>
      <c r="L38" s="14"/>
      <c r="M38" s="14">
        <v>10200</v>
      </c>
      <c r="N38" s="14"/>
      <c r="O38" s="14">
        <f t="shared" si="1"/>
        <v>157800</v>
      </c>
    </row>
    <row r="39" spans="1:15" ht="20.25" customHeight="1" x14ac:dyDescent="0.25">
      <c r="A39" s="19" t="s">
        <v>40</v>
      </c>
      <c r="B39" s="19"/>
      <c r="C39" s="7" t="s">
        <v>41</v>
      </c>
      <c r="D39" s="7"/>
      <c r="E39" s="14">
        <f>E40+E41+E42+E43</f>
        <v>25149306.879999999</v>
      </c>
      <c r="F39" s="14">
        <f t="shared" ref="F39:N39" si="9">F40+F41+F42+F43</f>
        <v>0</v>
      </c>
      <c r="G39" s="14">
        <f t="shared" si="9"/>
        <v>0</v>
      </c>
      <c r="H39" s="14">
        <f t="shared" si="9"/>
        <v>0</v>
      </c>
      <c r="I39" s="14">
        <f t="shared" si="9"/>
        <v>150000</v>
      </c>
      <c r="J39" s="14">
        <f t="shared" si="9"/>
        <v>-207826.02</v>
      </c>
      <c r="K39" s="14">
        <f t="shared" si="9"/>
        <v>0</v>
      </c>
      <c r="L39" s="14">
        <f t="shared" si="9"/>
        <v>0</v>
      </c>
      <c r="M39" s="14">
        <f t="shared" si="9"/>
        <v>304818</v>
      </c>
      <c r="N39" s="14">
        <f t="shared" si="9"/>
        <v>0</v>
      </c>
      <c r="O39" s="14">
        <f t="shared" si="1"/>
        <v>25396298.859999999</v>
      </c>
    </row>
    <row r="40" spans="1:15" ht="21" customHeight="1" x14ac:dyDescent="0.25">
      <c r="A40" s="19" t="s">
        <v>42</v>
      </c>
      <c r="B40" s="19"/>
      <c r="C40" s="7" t="s">
        <v>41</v>
      </c>
      <c r="D40" s="7" t="s">
        <v>4</v>
      </c>
      <c r="E40" s="14">
        <v>5965000</v>
      </c>
      <c r="F40" s="15"/>
      <c r="G40" s="15"/>
      <c r="H40" s="15"/>
      <c r="I40" s="15"/>
      <c r="J40" s="15"/>
      <c r="K40" s="15"/>
      <c r="L40" s="15"/>
      <c r="M40" s="15">
        <v>262018</v>
      </c>
      <c r="N40" s="15"/>
      <c r="O40" s="14">
        <f t="shared" si="1"/>
        <v>6227018</v>
      </c>
    </row>
    <row r="41" spans="1:15" ht="21.75" customHeight="1" x14ac:dyDescent="0.25">
      <c r="A41" s="19" t="s">
        <v>43</v>
      </c>
      <c r="B41" s="19"/>
      <c r="C41" s="7" t="s">
        <v>41</v>
      </c>
      <c r="D41" s="7" t="s">
        <v>7</v>
      </c>
      <c r="E41" s="14">
        <v>239808</v>
      </c>
      <c r="F41" s="14"/>
      <c r="G41" s="14"/>
      <c r="H41" s="14"/>
      <c r="I41" s="14"/>
      <c r="J41" s="14"/>
      <c r="K41" s="14"/>
      <c r="L41" s="14"/>
      <c r="M41" s="14"/>
      <c r="N41" s="14"/>
      <c r="O41" s="14">
        <f t="shared" si="1"/>
        <v>239808</v>
      </c>
    </row>
    <row r="42" spans="1:15" ht="21" customHeight="1" x14ac:dyDescent="0.25">
      <c r="A42" s="19" t="s">
        <v>44</v>
      </c>
      <c r="B42" s="19"/>
      <c r="C42" s="7" t="s">
        <v>41</v>
      </c>
      <c r="D42" s="7" t="s">
        <v>9</v>
      </c>
      <c r="E42" s="14">
        <v>17349016.879999999</v>
      </c>
      <c r="F42" s="14"/>
      <c r="G42" s="14"/>
      <c r="H42" s="14"/>
      <c r="I42" s="14">
        <v>150000</v>
      </c>
      <c r="J42" s="14">
        <v>-212826.02</v>
      </c>
      <c r="K42" s="14"/>
      <c r="L42" s="14"/>
      <c r="M42" s="14">
        <v>42800</v>
      </c>
      <c r="N42" s="14"/>
      <c r="O42" s="14">
        <f t="shared" si="1"/>
        <v>17328990.859999999</v>
      </c>
    </row>
    <row r="43" spans="1:15" s="12" customFormat="1" ht="28.5" customHeight="1" x14ac:dyDescent="0.25">
      <c r="A43" s="19" t="s">
        <v>45</v>
      </c>
      <c r="B43" s="19"/>
      <c r="C43" s="7" t="s">
        <v>41</v>
      </c>
      <c r="D43" s="7" t="s">
        <v>13</v>
      </c>
      <c r="E43" s="14">
        <v>1595482</v>
      </c>
      <c r="F43" s="14"/>
      <c r="G43" s="14"/>
      <c r="H43" s="14"/>
      <c r="I43" s="14"/>
      <c r="J43" s="14">
        <v>5000</v>
      </c>
      <c r="K43" s="14"/>
      <c r="L43" s="14"/>
      <c r="M43" s="14"/>
      <c r="N43" s="14"/>
      <c r="O43" s="14">
        <f t="shared" si="1"/>
        <v>1600482</v>
      </c>
    </row>
    <row r="44" spans="1:15" ht="25.5" customHeight="1" x14ac:dyDescent="0.25">
      <c r="A44" s="19" t="s">
        <v>46</v>
      </c>
      <c r="B44" s="19"/>
      <c r="C44" s="7" t="s">
        <v>15</v>
      </c>
      <c r="D44" s="7"/>
      <c r="E44" s="14">
        <f>E46+E45</f>
        <v>10782000</v>
      </c>
      <c r="F44" s="14">
        <f t="shared" ref="F44:N44" si="10">F46+F45</f>
        <v>0</v>
      </c>
      <c r="G44" s="14">
        <f t="shared" si="10"/>
        <v>2954</v>
      </c>
      <c r="H44" s="14">
        <f t="shared" si="10"/>
        <v>46265</v>
      </c>
      <c r="I44" s="14">
        <f t="shared" si="10"/>
        <v>0</v>
      </c>
      <c r="J44" s="14">
        <f t="shared" si="10"/>
        <v>-126924.57</v>
      </c>
      <c r="K44" s="14">
        <f t="shared" si="10"/>
        <v>0</v>
      </c>
      <c r="L44" s="14">
        <f t="shared" si="10"/>
        <v>0</v>
      </c>
      <c r="M44" s="14">
        <f t="shared" si="10"/>
        <v>0</v>
      </c>
      <c r="N44" s="14">
        <f t="shared" si="10"/>
        <v>0</v>
      </c>
      <c r="O44" s="14">
        <f t="shared" si="1"/>
        <v>10704294.43</v>
      </c>
    </row>
    <row r="45" spans="1:15" s="2" customFormat="1" ht="27.75" customHeight="1" x14ac:dyDescent="0.25">
      <c r="A45" s="24" t="s">
        <v>65</v>
      </c>
      <c r="B45" s="25"/>
      <c r="C45" s="7" t="s">
        <v>15</v>
      </c>
      <c r="D45" s="7" t="s">
        <v>4</v>
      </c>
      <c r="E45" s="14">
        <v>10363000</v>
      </c>
      <c r="F45" s="16"/>
      <c r="G45" s="14">
        <v>2954</v>
      </c>
      <c r="H45" s="15">
        <v>46265</v>
      </c>
      <c r="I45" s="15"/>
      <c r="J45" s="15"/>
      <c r="K45" s="15"/>
      <c r="L45" s="15"/>
      <c r="M45" s="15"/>
      <c r="N45" s="15"/>
      <c r="O45" s="14">
        <f t="shared" si="1"/>
        <v>10412219</v>
      </c>
    </row>
    <row r="46" spans="1:15" s="2" customFormat="1" ht="23.25" customHeight="1" x14ac:dyDescent="0.25">
      <c r="A46" s="29" t="s">
        <v>47</v>
      </c>
      <c r="B46" s="29"/>
      <c r="C46" s="7" t="s">
        <v>15</v>
      </c>
      <c r="D46" s="7" t="s">
        <v>5</v>
      </c>
      <c r="E46" s="14">
        <v>419000</v>
      </c>
      <c r="F46" s="14"/>
      <c r="G46" s="14"/>
      <c r="H46" s="14"/>
      <c r="I46" s="14"/>
      <c r="J46" s="14">
        <v>-126924.57</v>
      </c>
      <c r="K46" s="14"/>
      <c r="L46" s="14"/>
      <c r="M46" s="14"/>
      <c r="N46" s="14"/>
      <c r="O46" s="14">
        <f t="shared" si="1"/>
        <v>292075.43</v>
      </c>
    </row>
    <row r="47" spans="1:15" s="2" customFormat="1" ht="33.75" customHeight="1" x14ac:dyDescent="0.25">
      <c r="A47" s="19" t="s">
        <v>48</v>
      </c>
      <c r="B47" s="19"/>
      <c r="C47" s="18" t="s">
        <v>49</v>
      </c>
      <c r="D47" s="18"/>
      <c r="E47" s="15">
        <f>E48+E49+E50</f>
        <v>3992000</v>
      </c>
      <c r="F47" s="15">
        <f t="shared" ref="F47:O47" si="11">F48+F49+F50</f>
        <v>0</v>
      </c>
      <c r="G47" s="15">
        <f t="shared" si="11"/>
        <v>11500000</v>
      </c>
      <c r="H47" s="15">
        <f t="shared" si="11"/>
        <v>0</v>
      </c>
      <c r="I47" s="15">
        <f t="shared" si="11"/>
        <v>0</v>
      </c>
      <c r="J47" s="15">
        <f t="shared" si="11"/>
        <v>0</v>
      </c>
      <c r="K47" s="15">
        <f t="shared" si="11"/>
        <v>6186542</v>
      </c>
      <c r="L47" s="15">
        <f t="shared" si="11"/>
        <v>0</v>
      </c>
      <c r="M47" s="15">
        <f t="shared" si="11"/>
        <v>0</v>
      </c>
      <c r="N47" s="15">
        <f t="shared" si="11"/>
        <v>0</v>
      </c>
      <c r="O47" s="15">
        <f t="shared" si="11"/>
        <v>15492000</v>
      </c>
    </row>
    <row r="48" spans="1:15" s="2" customFormat="1" ht="48.75" customHeight="1" x14ac:dyDescent="0.25">
      <c r="A48" s="19" t="s">
        <v>50</v>
      </c>
      <c r="B48" s="19"/>
      <c r="C48" s="18" t="s">
        <v>49</v>
      </c>
      <c r="D48" s="18" t="s">
        <v>4</v>
      </c>
      <c r="E48" s="15">
        <v>992000</v>
      </c>
      <c r="F48" s="14"/>
      <c r="G48" s="14"/>
      <c r="H48" s="14"/>
      <c r="I48" s="14"/>
      <c r="J48" s="14"/>
      <c r="K48" s="14"/>
      <c r="L48" s="14"/>
      <c r="M48" s="14"/>
      <c r="N48" s="14"/>
      <c r="O48" s="14">
        <f t="shared" si="1"/>
        <v>992000</v>
      </c>
    </row>
    <row r="49" spans="1:15" ht="23.25" customHeight="1" x14ac:dyDescent="0.25">
      <c r="A49" s="23" t="s">
        <v>51</v>
      </c>
      <c r="B49" s="23"/>
      <c r="C49" s="7" t="s">
        <v>49</v>
      </c>
      <c r="D49" s="7" t="s">
        <v>5</v>
      </c>
      <c r="E49" s="14">
        <v>3000000</v>
      </c>
      <c r="F49" s="14"/>
      <c r="G49" s="14">
        <v>11500000</v>
      </c>
      <c r="H49" s="14"/>
      <c r="I49" s="14"/>
      <c r="J49" s="14"/>
      <c r="K49" s="14"/>
      <c r="L49" s="14"/>
      <c r="M49" s="14"/>
      <c r="N49" s="14"/>
      <c r="O49" s="14">
        <f t="shared" si="1"/>
        <v>14500000</v>
      </c>
    </row>
    <row r="50" spans="1:15" ht="23.25" customHeight="1" x14ac:dyDescent="0.25">
      <c r="A50" s="21" t="s">
        <v>78</v>
      </c>
      <c r="B50" s="22"/>
      <c r="C50" s="7" t="s">
        <v>77</v>
      </c>
      <c r="D50" s="7" t="s">
        <v>7</v>
      </c>
      <c r="E50" s="14"/>
      <c r="F50" s="14"/>
      <c r="G50" s="14"/>
      <c r="H50" s="14"/>
      <c r="I50" s="14"/>
      <c r="J50" s="14"/>
      <c r="K50" s="14">
        <v>6186542</v>
      </c>
      <c r="L50" s="14"/>
      <c r="M50" s="14"/>
      <c r="N50" s="14"/>
      <c r="O50" s="14"/>
    </row>
    <row r="51" spans="1:15" ht="13.5" customHeight="1" x14ac:dyDescent="0.25">
      <c r="A51" s="28" t="s">
        <v>52</v>
      </c>
      <c r="B51" s="28"/>
      <c r="C51" s="7"/>
      <c r="D51" s="7"/>
      <c r="E51" s="14">
        <f>E4+E13+E15+E19+E24+E30+E36+E39+E44+E47+E28</f>
        <v>498551477.22000003</v>
      </c>
      <c r="F51" s="14">
        <f t="shared" ref="F51:N51" si="12">F4+F13+F15+F19+F24+F30+F36+F39+F44+F47+F28</f>
        <v>4384195.5999999996</v>
      </c>
      <c r="G51" s="14">
        <f>G4+G13+G15+G19+G24+G30+G36+G39+G44+G47+G28</f>
        <v>19981911.719999999</v>
      </c>
      <c r="H51" s="14">
        <f t="shared" si="12"/>
        <v>2234208</v>
      </c>
      <c r="I51" s="14">
        <f t="shared" si="12"/>
        <v>3968782</v>
      </c>
      <c r="J51" s="14">
        <f t="shared" si="12"/>
        <v>110761.41</v>
      </c>
      <c r="K51" s="14">
        <f t="shared" si="12"/>
        <v>17504800.18</v>
      </c>
      <c r="L51" s="14">
        <f t="shared" si="12"/>
        <v>180032</v>
      </c>
      <c r="M51" s="14">
        <f t="shared" si="12"/>
        <v>-6989933.9200000009</v>
      </c>
      <c r="N51" s="14">
        <f t="shared" si="12"/>
        <v>-694343</v>
      </c>
      <c r="O51" s="14">
        <f t="shared" si="1"/>
        <v>539231891.21000016</v>
      </c>
    </row>
    <row r="52" spans="1:15" ht="13.5" customHeight="1" x14ac:dyDescent="0.25"/>
    <row r="53" spans="1:15" ht="13.5" customHeight="1" x14ac:dyDescent="0.25">
      <c r="A53" s="1" t="s">
        <v>53</v>
      </c>
      <c r="G53" s="1" t="s">
        <v>56</v>
      </c>
    </row>
    <row r="54" spans="1:15" ht="13.5" customHeight="1" x14ac:dyDescent="0.25"/>
    <row r="55" spans="1:15" ht="13.5" customHeight="1" x14ac:dyDescent="0.25">
      <c r="A55" s="1" t="s">
        <v>57</v>
      </c>
    </row>
    <row r="56" spans="1:15" ht="13.5" customHeight="1" x14ac:dyDescent="0.25">
      <c r="A56" s="1" t="s">
        <v>66</v>
      </c>
    </row>
    <row r="57" spans="1:15" ht="13.5" customHeight="1" x14ac:dyDescent="0.25"/>
  </sheetData>
  <mergeCells count="50">
    <mergeCell ref="A48:B48"/>
    <mergeCell ref="A49:B49"/>
    <mergeCell ref="A51:B51"/>
    <mergeCell ref="A44:B44"/>
    <mergeCell ref="A45:B45"/>
    <mergeCell ref="A46:B46"/>
    <mergeCell ref="A47:B47"/>
    <mergeCell ref="A50:B50"/>
    <mergeCell ref="A15:B15"/>
    <mergeCell ref="A3:B3"/>
    <mergeCell ref="A4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5:B5"/>
    <mergeCell ref="A27:B27"/>
    <mergeCell ref="A16:B16"/>
    <mergeCell ref="A17:B17"/>
    <mergeCell ref="A18:B18"/>
    <mergeCell ref="A19:B19"/>
    <mergeCell ref="A20:B20"/>
    <mergeCell ref="A21:B21"/>
    <mergeCell ref="A34:B34"/>
    <mergeCell ref="A35:B35"/>
    <mergeCell ref="A36:B36"/>
    <mergeCell ref="A37:B37"/>
    <mergeCell ref="A1:O1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43:B43"/>
    <mergeCell ref="A38:B38"/>
    <mergeCell ref="A39:B39"/>
    <mergeCell ref="A40:B40"/>
    <mergeCell ref="A41:B41"/>
    <mergeCell ref="A42:B42"/>
  </mergeCells>
  <pageMargins left="0.11811023622047245" right="0.11811023622047245" top="0.55118110236220474" bottom="0.15748031496062992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Лист3</vt:lpstr>
      <vt:lpstr>'2020'!Заголовки_для_печати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2021-03-16T13:24:11Z</dcterms:modified>
</cp:coreProperties>
</file>